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Input" sheetId="1" r:id="rId1"/>
    <sheet name="Calculator" sheetId="2" state="hidden" r:id="rId2"/>
  </sheets>
  <definedNames/>
  <calcPr fullCalcOnLoad="1"/>
</workbook>
</file>

<file path=xl/sharedStrings.xml><?xml version="1.0" encoding="utf-8"?>
<sst xmlns="http://schemas.openxmlformats.org/spreadsheetml/2006/main" count="299" uniqueCount="230">
  <si>
    <t>Interest</t>
  </si>
  <si>
    <t>0.000269</t>
  </si>
  <si>
    <t>0.000170</t>
  </si>
  <si>
    <t>0.000284</t>
  </si>
  <si>
    <t>0.000177</t>
  </si>
  <si>
    <t>0.000301</t>
  </si>
  <si>
    <t>0.000184</t>
  </si>
  <si>
    <t>0.000316</t>
  </si>
  <si>
    <t>0.000188</t>
  </si>
  <si>
    <t>0.000331</t>
  </si>
  <si>
    <t>0.000190</t>
  </si>
  <si>
    <t>0.000345</t>
  </si>
  <si>
    <t>0.000191</t>
  </si>
  <si>
    <t>0.000357</t>
  </si>
  <si>
    <t>0.000192</t>
  </si>
  <si>
    <t>0.000366</t>
  </si>
  <si>
    <t>0.000194</t>
  </si>
  <si>
    <t>0.000373</t>
  </si>
  <si>
    <t>0.000197</t>
  </si>
  <si>
    <t>0.000376</t>
  </si>
  <si>
    <t>0.000201</t>
  </si>
  <si>
    <t>0.000207</t>
  </si>
  <si>
    <t>0.000378</t>
  </si>
  <si>
    <t>0.000214</t>
  </si>
  <si>
    <t>0.000382</t>
  </si>
  <si>
    <t>0.000223</t>
  </si>
  <si>
    <t>0.000393</t>
  </si>
  <si>
    <t>0.000235</t>
  </si>
  <si>
    <t>0.000412</t>
  </si>
  <si>
    <t>0.000248</t>
  </si>
  <si>
    <t>0.000444</t>
  </si>
  <si>
    <t>0.000264</t>
  </si>
  <si>
    <t>0.000499</t>
  </si>
  <si>
    <t>0.000307</t>
  </si>
  <si>
    <t>0.000562</t>
  </si>
  <si>
    <t>0.000350</t>
  </si>
  <si>
    <t>0.000631</t>
  </si>
  <si>
    <t>0.000394</t>
  </si>
  <si>
    <t>0.000702</t>
  </si>
  <si>
    <t>0.000435</t>
  </si>
  <si>
    <t>0.000773</t>
  </si>
  <si>
    <t>0.000475</t>
  </si>
  <si>
    <t>0.000841</t>
  </si>
  <si>
    <t>0.000514</t>
  </si>
  <si>
    <t>0.000904</t>
  </si>
  <si>
    <t>0.000554</t>
  </si>
  <si>
    <t>0.000964</t>
  </si>
  <si>
    <t>0.000598</t>
  </si>
  <si>
    <t>0.001021</t>
  </si>
  <si>
    <t>0.000648</t>
  </si>
  <si>
    <t>0.001079</t>
  </si>
  <si>
    <t>0.000706</t>
  </si>
  <si>
    <t>0.001142</t>
  </si>
  <si>
    <t>0.000774</t>
  </si>
  <si>
    <t>0.001215</t>
  </si>
  <si>
    <t>0.000852</t>
  </si>
  <si>
    <t>0.001299</t>
  </si>
  <si>
    <t>0.000937</t>
  </si>
  <si>
    <t>0.001397</t>
  </si>
  <si>
    <t>0.001029</t>
  </si>
  <si>
    <t>0.001508</t>
  </si>
  <si>
    <t>0.001124</t>
  </si>
  <si>
    <t>0.001616</t>
  </si>
  <si>
    <t>0.001223</t>
  </si>
  <si>
    <t>0.001734</t>
  </si>
  <si>
    <t>0.001326</t>
  </si>
  <si>
    <t>0.001860</t>
  </si>
  <si>
    <t>0.001434</t>
  </si>
  <si>
    <t>0.001995</t>
  </si>
  <si>
    <t>0.001550</t>
  </si>
  <si>
    <t>0.002138</t>
  </si>
  <si>
    <t>0.001676</t>
  </si>
  <si>
    <t>0.002449</t>
  </si>
  <si>
    <t>0.001852</t>
  </si>
  <si>
    <t>0.002667</t>
  </si>
  <si>
    <t>0.002018</t>
  </si>
  <si>
    <t>0.002916</t>
  </si>
  <si>
    <t>0.002207</t>
  </si>
  <si>
    <t>0.003196</t>
  </si>
  <si>
    <t>0.002424</t>
  </si>
  <si>
    <t>0.003624</t>
  </si>
  <si>
    <t>0.002717</t>
  </si>
  <si>
    <t>0.004200</t>
  </si>
  <si>
    <t>0.003090</t>
  </si>
  <si>
    <t>0.004693</t>
  </si>
  <si>
    <t>0.003478</t>
  </si>
  <si>
    <t>0.005273</t>
  </si>
  <si>
    <t>0.003923</t>
  </si>
  <si>
    <t>0.005945</t>
  </si>
  <si>
    <t>0.004441</t>
  </si>
  <si>
    <t>0.006747</t>
  </si>
  <si>
    <t>0.005055</t>
  </si>
  <si>
    <t>0.007676</t>
  </si>
  <si>
    <t>0.005814</t>
  </si>
  <si>
    <t>0.008757</t>
  </si>
  <si>
    <t>0.006657</t>
  </si>
  <si>
    <t>0.010012</t>
  </si>
  <si>
    <t>0.007648</t>
  </si>
  <si>
    <t>0.011280</t>
  </si>
  <si>
    <t>0.008619</t>
  </si>
  <si>
    <t>0.012737</t>
  </si>
  <si>
    <t>0.009706</t>
  </si>
  <si>
    <t>0.014409</t>
  </si>
  <si>
    <t>0.010954</t>
  </si>
  <si>
    <t>0.016075</t>
  </si>
  <si>
    <t>0.012163</t>
  </si>
  <si>
    <t>0.017871</t>
  </si>
  <si>
    <t>0.013445</t>
  </si>
  <si>
    <t>0.019802</t>
  </si>
  <si>
    <t>0.014860</t>
  </si>
  <si>
    <t>0.022206</t>
  </si>
  <si>
    <t>0.016742</t>
  </si>
  <si>
    <t>0.024570</t>
  </si>
  <si>
    <t>0.018579</t>
  </si>
  <si>
    <t>0.027281</t>
  </si>
  <si>
    <t>0.020665</t>
  </si>
  <si>
    <t>0.030387</t>
  </si>
  <si>
    <t>0.022970</t>
  </si>
  <si>
    <t>0.033900</t>
  </si>
  <si>
    <t>0.025458</t>
  </si>
  <si>
    <t>0.037834</t>
  </si>
  <si>
    <t>0.028106</t>
  </si>
  <si>
    <t>0.042169</t>
  </si>
  <si>
    <t>0.030966</t>
  </si>
  <si>
    <t>0.046906</t>
  </si>
  <si>
    <t>0.034105</t>
  </si>
  <si>
    <t>0.052123</t>
  </si>
  <si>
    <t>0.037595</t>
  </si>
  <si>
    <t>0.057927</t>
  </si>
  <si>
    <t>0.041506</t>
  </si>
  <si>
    <t>0.064368</t>
  </si>
  <si>
    <t>0.045879</t>
  </si>
  <si>
    <t>0.072041</t>
  </si>
  <si>
    <t>0.050780</t>
  </si>
  <si>
    <t>0.080486</t>
  </si>
  <si>
    <t>0.056294</t>
  </si>
  <si>
    <t>0.089718</t>
  </si>
  <si>
    <t>0.062506</t>
  </si>
  <si>
    <t>0.099779</t>
  </si>
  <si>
    <t>0.069517</t>
  </si>
  <si>
    <t>0.110757</t>
  </si>
  <si>
    <t>0.077446</t>
  </si>
  <si>
    <t>0.122797</t>
  </si>
  <si>
    <t>0.086376</t>
  </si>
  <si>
    <t>0.136043</t>
  </si>
  <si>
    <t>0.096337</t>
  </si>
  <si>
    <t>0.150590</t>
  </si>
  <si>
    <t>0.107303</t>
  </si>
  <si>
    <t>0.166420</t>
  </si>
  <si>
    <t>0.119154</t>
  </si>
  <si>
    <t>0.183408</t>
  </si>
  <si>
    <t>0.131682</t>
  </si>
  <si>
    <t>0.199769</t>
  </si>
  <si>
    <t>0.144604</t>
  </si>
  <si>
    <t>0.216605</t>
  </si>
  <si>
    <t>0.157618</t>
  </si>
  <si>
    <t>0.233662</t>
  </si>
  <si>
    <t>0.170433</t>
  </si>
  <si>
    <t>0.250693</t>
  </si>
  <si>
    <t>0.182799</t>
  </si>
  <si>
    <t>0.267491</t>
  </si>
  <si>
    <t>0.194509</t>
  </si>
  <si>
    <t>0.283905</t>
  </si>
  <si>
    <t>0.205379</t>
  </si>
  <si>
    <t>0.299852</t>
  </si>
  <si>
    <t>0.215240</t>
  </si>
  <si>
    <t>0.315296</t>
  </si>
  <si>
    <t>0.223947</t>
  </si>
  <si>
    <t>0.330207</t>
  </si>
  <si>
    <t>0.231387</t>
  </si>
  <si>
    <t>0.344556</t>
  </si>
  <si>
    <t>0.237467</t>
  </si>
  <si>
    <t>0.358628</t>
  </si>
  <si>
    <t>0.244834</t>
  </si>
  <si>
    <t>0.371685</t>
  </si>
  <si>
    <t>0.254498</t>
  </si>
  <si>
    <t>0.383040</t>
  </si>
  <si>
    <t>0.266044</t>
  </si>
  <si>
    <t>0.392003</t>
  </si>
  <si>
    <t>0.279055</t>
  </si>
  <si>
    <t>0.397886</t>
  </si>
  <si>
    <t>0.293116</t>
  </si>
  <si>
    <t>0.400000</t>
  </si>
  <si>
    <t>0.307811</t>
  </si>
  <si>
    <t>0.322725</t>
  </si>
  <si>
    <t>0.337441</t>
  </si>
  <si>
    <t>0.351544</t>
  </si>
  <si>
    <t>0.364617</t>
  </si>
  <si>
    <t>0.376246</t>
  </si>
  <si>
    <t>0.386015</t>
  </si>
  <si>
    <t>0.393507</t>
  </si>
  <si>
    <t>0.398308</t>
  </si>
  <si>
    <t>1.000000</t>
  </si>
  <si>
    <t>Mortality Rates</t>
  </si>
  <si>
    <t>Male</t>
  </si>
  <si>
    <t>Female</t>
  </si>
  <si>
    <t>Growth</t>
  </si>
  <si>
    <t>Net Int</t>
  </si>
  <si>
    <t>Age</t>
  </si>
  <si>
    <t>Mortality</t>
  </si>
  <si>
    <t>Sex (M/F)</t>
  </si>
  <si>
    <t>Dx</t>
  </si>
  <si>
    <t>Nx</t>
  </si>
  <si>
    <t>Nx(12)</t>
  </si>
  <si>
    <t>Annuity</t>
  </si>
  <si>
    <t>Lx</t>
  </si>
  <si>
    <t>Sum Lx</t>
  </si>
  <si>
    <t>Sum Lx (12)</t>
  </si>
  <si>
    <t>Mean</t>
  </si>
  <si>
    <t>Survive 30 years</t>
  </si>
  <si>
    <t>Probability of Surv</t>
  </si>
  <si>
    <t>One Surv</t>
  </si>
  <si>
    <t>Life Expectancy Table</t>
  </si>
  <si>
    <t>Yours</t>
  </si>
  <si>
    <t>Spouse</t>
  </si>
  <si>
    <t>Sex</t>
  </si>
  <si>
    <t>Life Expectancy</t>
  </si>
  <si>
    <t>Age Adj Sp</t>
  </si>
  <si>
    <t>Sp Sex</t>
  </si>
  <si>
    <t>Sp Mort</t>
  </si>
  <si>
    <t>Sp Age</t>
  </si>
  <si>
    <t>25% Chance</t>
  </si>
  <si>
    <t>10% Chance</t>
  </si>
  <si>
    <t>Primary Longevity Probabilities</t>
  </si>
  <si>
    <t>Indiv</t>
  </si>
  <si>
    <t>Joint Both</t>
  </si>
  <si>
    <t>Joint One</t>
  </si>
  <si>
    <t>Spouse Longevity Probabilities</t>
  </si>
  <si>
    <t>Years</t>
  </si>
  <si>
    <t>Joint Life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</si>
</sst>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color indexed="12"/>
      <name val="Times New Roman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165" fontId="0" fillId="0" borderId="0" xfId="17" applyNumberFormat="1" applyAlignment="1">
      <alignment/>
    </xf>
    <xf numFmtId="0" fontId="2" fillId="0" borderId="0" xfId="19">
      <alignment/>
      <protection/>
    </xf>
    <xf numFmtId="10" fontId="0" fillId="0" borderId="0" xfId="2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right"/>
    </xf>
    <xf numFmtId="170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15" applyNumberForma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15" applyNumberFormat="1" applyFont="1" applyAlignment="1" applyProtection="1">
      <alignment horizontal="center"/>
      <protection locked="0"/>
    </xf>
    <xf numFmtId="1" fontId="4" fillId="0" borderId="0" xfId="17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Alignment="1">
      <alignment horizontal="center"/>
    </xf>
    <xf numFmtId="1" fontId="4" fillId="0" borderId="0" xfId="15" applyNumberFormat="1" applyFont="1" applyAlignment="1" applyProtection="1">
      <alignment horizontal="center"/>
      <protection locked="0"/>
    </xf>
    <xf numFmtId="1" fontId="4" fillId="0" borderId="0" xfId="17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S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workbookViewId="0" topLeftCell="A1">
      <selection activeCell="I5" sqref="I5"/>
    </sheetView>
  </sheetViews>
  <sheetFormatPr defaultColWidth="9.33203125" defaultRowHeight="12.75"/>
  <cols>
    <col min="2" max="2" width="15" style="0" customWidth="1"/>
    <col min="3" max="3" width="11.5" style="2" bestFit="1" customWidth="1"/>
    <col min="4" max="4" width="11.5" style="2" customWidth="1"/>
    <col min="5" max="5" width="3.66015625" style="2" customWidth="1"/>
    <col min="6" max="7" width="10.5" style="2" customWidth="1"/>
    <col min="8" max="8" width="3.33203125" style="2" customWidth="1"/>
    <col min="9" max="10" width="9.33203125" style="2" customWidth="1"/>
    <col min="12" max="12" width="9.33203125" style="2" customWidth="1"/>
    <col min="13" max="13" width="11.5" style="0" bestFit="1" customWidth="1"/>
  </cols>
  <sheetData>
    <row r="2" spans="1:2" ht="15.75">
      <c r="A2" s="18" t="s">
        <v>212</v>
      </c>
      <c r="B2" s="1"/>
    </row>
    <row r="3" spans="1:15" ht="12.75">
      <c r="A3" s="5"/>
      <c r="I3" s="6"/>
      <c r="O3" s="5"/>
    </row>
    <row r="4" spans="3:13" ht="12.75">
      <c r="C4" s="32" t="s">
        <v>213</v>
      </c>
      <c r="D4" s="32"/>
      <c r="E4" s="8"/>
      <c r="F4" s="32" t="s">
        <v>214</v>
      </c>
      <c r="G4" s="32"/>
      <c r="H4" s="8"/>
      <c r="I4" s="8" t="s">
        <v>229</v>
      </c>
      <c r="K4" s="7"/>
      <c r="L4" s="8"/>
      <c r="M4" s="7"/>
    </row>
    <row r="5" spans="2:13" ht="12.75">
      <c r="B5" t="s">
        <v>198</v>
      </c>
      <c r="C5" s="33">
        <v>65</v>
      </c>
      <c r="D5" s="33"/>
      <c r="E5" s="29"/>
      <c r="F5" s="33">
        <v>65</v>
      </c>
      <c r="G5" s="33"/>
      <c r="H5" s="29"/>
      <c r="I5" s="28"/>
      <c r="J5"/>
      <c r="K5" s="2"/>
      <c r="M5" s="10"/>
    </row>
    <row r="6" spans="2:13" ht="12.75">
      <c r="B6" t="s">
        <v>215</v>
      </c>
      <c r="C6" s="34" t="s">
        <v>194</v>
      </c>
      <c r="D6" s="34"/>
      <c r="E6" s="30"/>
      <c r="F6" s="35" t="s">
        <v>195</v>
      </c>
      <c r="G6" s="35"/>
      <c r="H6" s="31"/>
      <c r="I6" s="28"/>
      <c r="J6"/>
      <c r="K6" s="2"/>
      <c r="M6" s="10"/>
    </row>
    <row r="7" spans="3:13" ht="12.75">
      <c r="C7" s="30"/>
      <c r="D7" s="30"/>
      <c r="E7" s="30"/>
      <c r="F7" s="31"/>
      <c r="G7" s="31"/>
      <c r="H7" s="31"/>
      <c r="I7" s="28"/>
      <c r="J7"/>
      <c r="K7" s="2"/>
      <c r="M7" s="10"/>
    </row>
    <row r="8" spans="3:11" ht="12.75">
      <c r="C8" s="36" t="s">
        <v>198</v>
      </c>
      <c r="D8" s="36" t="s">
        <v>228</v>
      </c>
      <c r="E8" s="36"/>
      <c r="F8" s="36" t="s">
        <v>198</v>
      </c>
      <c r="G8" s="36" t="s">
        <v>228</v>
      </c>
      <c r="H8" s="36"/>
      <c r="I8" s="36" t="s">
        <v>228</v>
      </c>
      <c r="J8"/>
      <c r="K8" s="2"/>
    </row>
    <row r="9" spans="2:11" ht="12.75">
      <c r="B9" t="s">
        <v>216</v>
      </c>
      <c r="C9" s="27">
        <f>Calculator!AJ10</f>
        <v>82.60771230556198</v>
      </c>
      <c r="D9" s="27">
        <f>C9-C5</f>
        <v>17.607712305561975</v>
      </c>
      <c r="E9" s="27"/>
      <c r="F9" s="28">
        <f>IF(F4&lt;&gt;"",Calculator!AR10,"")</f>
        <v>85.1229385381329</v>
      </c>
      <c r="G9" s="28">
        <f>F9-F5</f>
        <v>20.1229385381329</v>
      </c>
      <c r="H9" s="28"/>
      <c r="I9" s="27">
        <f>Calculator!BK10-C5</f>
        <v>23.881739242217805</v>
      </c>
      <c r="J9"/>
      <c r="K9" s="3"/>
    </row>
    <row r="10" spans="3:11" ht="12.75">
      <c r="C10" s="28"/>
      <c r="D10" s="28"/>
      <c r="E10" s="28"/>
      <c r="F10" s="28"/>
      <c r="G10" s="28"/>
      <c r="H10" s="28"/>
      <c r="I10" s="28"/>
      <c r="J10"/>
      <c r="K10" s="4"/>
    </row>
    <row r="11" spans="2:9" ht="12.75">
      <c r="B11" t="s">
        <v>221</v>
      </c>
      <c r="C11" s="28">
        <f>Calculator!AH10</f>
        <v>88</v>
      </c>
      <c r="D11" s="27">
        <f>C11-C5</f>
        <v>23</v>
      </c>
      <c r="E11" s="27"/>
      <c r="F11" s="28">
        <f>Calculator!AP10</f>
        <v>91</v>
      </c>
      <c r="G11" s="28">
        <f>F11-F5</f>
        <v>26</v>
      </c>
      <c r="H11" s="28"/>
      <c r="I11" s="28">
        <f>Calculator!BI10-C5</f>
        <v>28</v>
      </c>
    </row>
    <row r="12" spans="2:13" ht="12.75">
      <c r="B12" t="s">
        <v>222</v>
      </c>
      <c r="C12" s="27">
        <f>Calculator!AI10</f>
        <v>93</v>
      </c>
      <c r="D12" s="27">
        <f>C12-C5</f>
        <v>28</v>
      </c>
      <c r="E12" s="27"/>
      <c r="F12" s="28">
        <f>Calculator!AQ10</f>
        <v>96</v>
      </c>
      <c r="G12" s="28">
        <f>F12-F5</f>
        <v>31</v>
      </c>
      <c r="H12" s="28"/>
      <c r="I12" s="28">
        <f>Calculator!BJ10-C5</f>
        <v>32</v>
      </c>
      <c r="M12" s="9"/>
    </row>
    <row r="16" spans="1:15" ht="12.75">
      <c r="A16" s="5"/>
      <c r="I16" s="6"/>
      <c r="O16" s="5"/>
    </row>
    <row r="17" spans="11:13" ht="12.75">
      <c r="K17" s="7"/>
      <c r="L17" s="8"/>
      <c r="M17" s="7"/>
    </row>
    <row r="18" spans="3:13" ht="12.75">
      <c r="C18" s="10"/>
      <c r="D18" s="10"/>
      <c r="E18" s="10"/>
      <c r="I18"/>
      <c r="J18"/>
      <c r="K18" s="2"/>
      <c r="M18" s="10"/>
    </row>
    <row r="19" spans="3:13" ht="12.75">
      <c r="C19" s="10"/>
      <c r="D19" s="10"/>
      <c r="E19" s="10"/>
      <c r="I19"/>
      <c r="J19"/>
      <c r="K19" s="2"/>
      <c r="M19" s="10"/>
    </row>
    <row r="20" spans="9:11" ht="12.75">
      <c r="I20"/>
      <c r="J20"/>
      <c r="K20" s="2"/>
    </row>
    <row r="21" spans="3:11" ht="12.75">
      <c r="C21" s="3"/>
      <c r="D21" s="3"/>
      <c r="E21" s="3"/>
      <c r="I21"/>
      <c r="J21"/>
      <c r="K21" s="3"/>
    </row>
    <row r="22" spans="3:11" ht="12.75">
      <c r="C22" s="4"/>
      <c r="D22" s="4"/>
      <c r="E22" s="4"/>
      <c r="I22"/>
      <c r="J22"/>
      <c r="K22" s="4"/>
    </row>
    <row r="24" spans="3:13" ht="12.75">
      <c r="C24" s="10"/>
      <c r="D24" s="10"/>
      <c r="E24" s="10"/>
      <c r="I24"/>
      <c r="M24" s="9"/>
    </row>
    <row r="28" spans="1:15" ht="12.75">
      <c r="A28" s="5"/>
      <c r="I28" s="6"/>
      <c r="O28" s="5"/>
    </row>
    <row r="29" spans="11:13" ht="12.75">
      <c r="K29" s="7"/>
      <c r="L29" s="8"/>
      <c r="M29" s="7"/>
    </row>
    <row r="30" spans="3:13" ht="12.75">
      <c r="C30" s="10"/>
      <c r="D30" s="10"/>
      <c r="E30" s="10"/>
      <c r="I30"/>
      <c r="J30"/>
      <c r="K30" s="2"/>
      <c r="M30" s="10"/>
    </row>
    <row r="31" spans="3:13" ht="12.75">
      <c r="C31" s="10"/>
      <c r="D31" s="10"/>
      <c r="E31" s="10"/>
      <c r="I31"/>
      <c r="J31"/>
      <c r="K31" s="2"/>
      <c r="M31" s="10"/>
    </row>
    <row r="32" spans="9:11" ht="12.75">
      <c r="I32"/>
      <c r="J32"/>
      <c r="K32" s="2"/>
    </row>
    <row r="33" spans="3:11" ht="12.75">
      <c r="C33" s="3"/>
      <c r="D33" s="3"/>
      <c r="E33" s="3"/>
      <c r="I33"/>
      <c r="J33"/>
      <c r="K33" s="3"/>
    </row>
    <row r="34" spans="3:11" ht="12.75">
      <c r="C34" s="4"/>
      <c r="D34" s="4"/>
      <c r="E34" s="4"/>
      <c r="I34"/>
      <c r="J34"/>
      <c r="K34" s="4"/>
    </row>
    <row r="36" spans="3:13" ht="12.75">
      <c r="C36" s="10"/>
      <c r="D36" s="10"/>
      <c r="E36" s="10"/>
      <c r="I36"/>
      <c r="M36" s="9"/>
    </row>
    <row r="39" ht="12.75">
      <c r="B39" s="1"/>
    </row>
    <row r="41" spans="1:15" ht="12.75">
      <c r="A41" s="5"/>
      <c r="I41" s="6"/>
      <c r="O41" s="5"/>
    </row>
    <row r="42" spans="11:13" ht="12.75">
      <c r="K42" s="7"/>
      <c r="L42" s="8"/>
      <c r="M42" s="7"/>
    </row>
    <row r="43" spans="3:13" ht="12.75">
      <c r="C43" s="10"/>
      <c r="D43" s="10"/>
      <c r="E43" s="10"/>
      <c r="I43"/>
      <c r="J43"/>
      <c r="K43" s="2"/>
      <c r="M43" s="10"/>
    </row>
    <row r="44" spans="3:13" ht="12.75">
      <c r="C44" s="10"/>
      <c r="D44" s="10"/>
      <c r="E44" s="10"/>
      <c r="I44"/>
      <c r="J44"/>
      <c r="K44" s="2"/>
      <c r="M44" s="10"/>
    </row>
    <row r="45" spans="9:11" ht="12.75">
      <c r="I45"/>
      <c r="J45"/>
      <c r="K45" s="2"/>
    </row>
    <row r="46" spans="3:11" ht="12.75">
      <c r="C46" s="3"/>
      <c r="D46" s="3"/>
      <c r="E46" s="3"/>
      <c r="I46"/>
      <c r="J46"/>
      <c r="K46" s="3"/>
    </row>
    <row r="47" spans="3:11" ht="12.75">
      <c r="C47" s="4"/>
      <c r="D47" s="4"/>
      <c r="E47" s="4"/>
      <c r="I47"/>
      <c r="J47"/>
      <c r="K47" s="4"/>
    </row>
    <row r="49" spans="3:13" ht="12.75">
      <c r="C49" s="10"/>
      <c r="D49" s="10"/>
      <c r="E49" s="10"/>
      <c r="I49"/>
      <c r="M49" s="9"/>
    </row>
  </sheetData>
  <sheetProtection selectLockedCells="1"/>
  <mergeCells count="6">
    <mergeCell ref="C4:D4"/>
    <mergeCell ref="C5:D5"/>
    <mergeCell ref="C6:D6"/>
    <mergeCell ref="F4:G4"/>
    <mergeCell ref="F5:G5"/>
    <mergeCell ref="F6:G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R129"/>
  <sheetViews>
    <sheetView workbookViewId="0" topLeftCell="AJ1">
      <selection activeCell="AS12" sqref="AS12"/>
    </sheetView>
  </sheetViews>
  <sheetFormatPr defaultColWidth="9.33203125" defaultRowHeight="12.75"/>
  <cols>
    <col min="4" max="4" width="9.5" style="0" bestFit="1" customWidth="1"/>
    <col min="6" max="6" width="10.5" style="0" customWidth="1"/>
    <col min="7" max="9" width="13" style="0" customWidth="1"/>
    <col min="10" max="10" width="12.5" style="0" bestFit="1" customWidth="1"/>
    <col min="13" max="13" width="12.5" style="0" bestFit="1" customWidth="1"/>
    <col min="14" max="14" width="15" style="0" customWidth="1"/>
    <col min="15" max="16" width="12.5" style="0" customWidth="1"/>
    <col min="17" max="17" width="6.5" style="0" customWidth="1"/>
    <col min="18" max="28" width="12.5" style="0" customWidth="1"/>
    <col min="29" max="29" width="4.5" style="0" customWidth="1"/>
    <col min="31" max="31" width="9.66015625" style="0" bestFit="1" customWidth="1"/>
    <col min="37" max="37" width="3.83203125" style="0" customWidth="1"/>
    <col min="38" max="38" width="12.5" style="0" customWidth="1"/>
    <col min="39" max="39" width="9" style="0" customWidth="1"/>
    <col min="40" max="40" width="9.66015625" style="0" customWidth="1"/>
    <col min="41" max="41" width="10.33203125" style="0" customWidth="1"/>
    <col min="42" max="42" width="10.5" style="0" customWidth="1"/>
    <col min="43" max="43" width="11" style="0" customWidth="1"/>
    <col min="44" max="44" width="8.5" style="0" customWidth="1"/>
    <col min="45" max="45" width="3.83203125" style="0" customWidth="1"/>
    <col min="46" max="46" width="9.5" style="0" customWidth="1"/>
    <col min="47" max="47" width="8.33203125" style="0" customWidth="1"/>
    <col min="48" max="49" width="10" style="0" customWidth="1"/>
    <col min="50" max="50" width="4.33203125" style="0" customWidth="1"/>
    <col min="51" max="51" width="9.5" style="0" customWidth="1"/>
    <col min="52" max="52" width="10.66015625" style="0" customWidth="1"/>
    <col min="53" max="55" width="13.16015625" style="0" customWidth="1"/>
    <col min="56" max="56" width="9.66015625" style="0" customWidth="1"/>
    <col min="57" max="57" width="13.33203125" style="0" customWidth="1"/>
    <col min="58" max="58" width="7.66015625" style="0" customWidth="1"/>
    <col min="59" max="59" width="6.66015625" style="0" bestFit="1" customWidth="1"/>
    <col min="60" max="60" width="6.16015625" style="0" customWidth="1"/>
    <col min="61" max="61" width="5" style="0" customWidth="1"/>
    <col min="62" max="62" width="6" style="0" customWidth="1"/>
    <col min="65" max="65" width="2" style="0" customWidth="1"/>
    <col min="69" max="69" width="4.66015625" style="0" customWidth="1"/>
    <col min="70" max="70" width="9.83203125" style="0" customWidth="1"/>
    <col min="71" max="71" width="11.66015625" style="0" customWidth="1"/>
    <col min="78" max="79" width="9.83203125" style="0" bestFit="1" customWidth="1"/>
  </cols>
  <sheetData>
    <row r="2" spans="3:8" ht="12.75">
      <c r="C2" t="s">
        <v>0</v>
      </c>
      <c r="D2" s="12">
        <v>0</v>
      </c>
      <c r="G2" t="s">
        <v>204</v>
      </c>
      <c r="H2" s="17">
        <f>VLOOKUP(D6,B10:M115,12,FALSE)</f>
        <v>17.64937897222864</v>
      </c>
    </row>
    <row r="3" spans="3:10" ht="12.75">
      <c r="C3" t="s">
        <v>196</v>
      </c>
      <c r="D3" s="12">
        <v>0</v>
      </c>
      <c r="J3" s="16"/>
    </row>
    <row r="4" spans="3:4" ht="12.75">
      <c r="C4" t="s">
        <v>197</v>
      </c>
      <c r="D4" s="3">
        <f>(1+D2)/(1+D3)-1</f>
        <v>0</v>
      </c>
    </row>
    <row r="5" spans="3:8" ht="12.75">
      <c r="C5" t="s">
        <v>200</v>
      </c>
      <c r="D5" s="14" t="str">
        <f>IF(LEFT(Input!C6,1)="F","F","M")</f>
        <v>M</v>
      </c>
      <c r="G5" t="s">
        <v>218</v>
      </c>
      <c r="H5" s="20" t="str">
        <f>IF(LEFT(Input!F6,1)="F","F","M")</f>
        <v>F</v>
      </c>
    </row>
    <row r="6" spans="3:8" ht="12.75">
      <c r="C6" t="s">
        <v>198</v>
      </c>
      <c r="D6" s="13">
        <f>Input!C5</f>
        <v>65</v>
      </c>
      <c r="G6" t="s">
        <v>217</v>
      </c>
      <c r="H6">
        <f>Input!F5-Input!C5</f>
        <v>0</v>
      </c>
    </row>
    <row r="8" spans="3:78" ht="12.75">
      <c r="C8" s="25" t="s">
        <v>193</v>
      </c>
      <c r="D8" s="25"/>
      <c r="S8" s="26" t="s">
        <v>214</v>
      </c>
      <c r="T8" s="26"/>
      <c r="U8" s="26"/>
      <c r="V8" s="26"/>
      <c r="W8" s="26"/>
      <c r="X8" s="26"/>
      <c r="Y8" s="26"/>
      <c r="Z8" s="26"/>
      <c r="AA8" s="23"/>
      <c r="AB8" s="23"/>
      <c r="AE8" s="26" t="s">
        <v>223</v>
      </c>
      <c r="AF8" s="26"/>
      <c r="AG8" s="26"/>
      <c r="AH8" s="26"/>
      <c r="AI8" s="26"/>
      <c r="AM8" s="26" t="s">
        <v>227</v>
      </c>
      <c r="AN8" s="26"/>
      <c r="AO8" s="26"/>
      <c r="AP8" s="26"/>
      <c r="AQ8" s="26"/>
      <c r="AT8" s="26" t="s">
        <v>210</v>
      </c>
      <c r="AU8" s="26"/>
      <c r="AV8" s="26"/>
      <c r="AW8" s="26"/>
      <c r="BF8" s="26" t="s">
        <v>223</v>
      </c>
      <c r="BG8" s="26"/>
      <c r="BH8" s="26"/>
      <c r="BI8" s="26"/>
      <c r="BJ8" s="26"/>
      <c r="BN8" s="25" t="s">
        <v>209</v>
      </c>
      <c r="BO8" s="25"/>
      <c r="BP8" s="25"/>
      <c r="BQ8" s="7"/>
      <c r="BT8" s="7"/>
      <c r="BZ8" s="4"/>
    </row>
    <row r="9" spans="3:96" ht="12.75">
      <c r="C9" s="7" t="s">
        <v>224</v>
      </c>
      <c r="D9" s="7" t="s">
        <v>214</v>
      </c>
      <c r="E9" t="s">
        <v>199</v>
      </c>
      <c r="F9" t="s">
        <v>219</v>
      </c>
      <c r="G9" t="s">
        <v>205</v>
      </c>
      <c r="H9" t="s">
        <v>206</v>
      </c>
      <c r="I9" t="s">
        <v>207</v>
      </c>
      <c r="J9" t="s">
        <v>201</v>
      </c>
      <c r="K9" t="s">
        <v>202</v>
      </c>
      <c r="L9" t="s">
        <v>203</v>
      </c>
      <c r="M9" t="s">
        <v>204</v>
      </c>
      <c r="N9" t="s">
        <v>216</v>
      </c>
      <c r="O9" t="s">
        <v>205</v>
      </c>
      <c r="P9" t="s">
        <v>198</v>
      </c>
      <c r="R9" t="s">
        <v>220</v>
      </c>
      <c r="S9" t="s">
        <v>205</v>
      </c>
      <c r="T9" t="s">
        <v>206</v>
      </c>
      <c r="U9" t="s">
        <v>207</v>
      </c>
      <c r="V9" t="s">
        <v>201</v>
      </c>
      <c r="W9" t="s">
        <v>202</v>
      </c>
      <c r="X9" t="s">
        <v>203</v>
      </c>
      <c r="Y9" t="s">
        <v>204</v>
      </c>
      <c r="Z9" t="s">
        <v>216</v>
      </c>
      <c r="AA9" t="s">
        <v>205</v>
      </c>
      <c r="AB9" t="s">
        <v>198</v>
      </c>
      <c r="AE9">
        <v>10</v>
      </c>
      <c r="AF9">
        <v>25</v>
      </c>
      <c r="AG9">
        <v>50</v>
      </c>
      <c r="AH9">
        <v>75</v>
      </c>
      <c r="AI9">
        <v>90</v>
      </c>
      <c r="AJ9" t="s">
        <v>208</v>
      </c>
      <c r="AM9">
        <v>10</v>
      </c>
      <c r="AN9">
        <v>25</v>
      </c>
      <c r="AO9">
        <v>50</v>
      </c>
      <c r="AP9">
        <v>75</v>
      </c>
      <c r="AQ9">
        <v>90</v>
      </c>
      <c r="AR9" t="s">
        <v>208</v>
      </c>
      <c r="AT9" t="s">
        <v>224</v>
      </c>
      <c r="AU9" t="s">
        <v>214</v>
      </c>
      <c r="AV9" t="s">
        <v>225</v>
      </c>
      <c r="AW9" t="s">
        <v>226</v>
      </c>
      <c r="AY9" s="7" t="s">
        <v>205</v>
      </c>
      <c r="AZ9" s="7" t="s">
        <v>206</v>
      </c>
      <c r="BA9" s="7" t="s">
        <v>207</v>
      </c>
      <c r="BB9" s="7"/>
      <c r="BC9" t="s">
        <v>205</v>
      </c>
      <c r="BD9" t="s">
        <v>198</v>
      </c>
      <c r="BF9">
        <v>10</v>
      </c>
      <c r="BG9">
        <v>25</v>
      </c>
      <c r="BH9">
        <v>50</v>
      </c>
      <c r="BI9">
        <v>75</v>
      </c>
      <c r="BJ9">
        <v>90</v>
      </c>
      <c r="BK9" t="s">
        <v>208</v>
      </c>
      <c r="BN9" t="s">
        <v>194</v>
      </c>
      <c r="BO9" t="s">
        <v>195</v>
      </c>
      <c r="BP9" t="s">
        <v>211</v>
      </c>
      <c r="BR9" s="7"/>
      <c r="BS9" s="7"/>
      <c r="CP9" t="s">
        <v>198</v>
      </c>
      <c r="CQ9" t="s">
        <v>194</v>
      </c>
      <c r="CR9" t="s">
        <v>195</v>
      </c>
    </row>
    <row r="10" spans="2:96" ht="12.75">
      <c r="B10">
        <f>D6</f>
        <v>65</v>
      </c>
      <c r="C10" s="11" t="str">
        <f>VLOOKUP(B10,$CP$10:$CR$129,IF($D$5&lt;&gt;"F",2,3))</f>
        <v>0.012737</v>
      </c>
      <c r="D10" s="11" t="str">
        <f>VLOOKUP(B10+$H$6,$CP$10:$CR$129,IF($H$5&lt;&gt;"F",2,3))</f>
        <v>0.009706</v>
      </c>
      <c r="E10" t="str">
        <f>C10</f>
        <v>0.012737</v>
      </c>
      <c r="F10" t="str">
        <f>D10</f>
        <v>0.009706</v>
      </c>
      <c r="G10">
        <v>1000000</v>
      </c>
      <c r="H10">
        <f>H11+G10</f>
        <v>18107712.30556197</v>
      </c>
      <c r="I10">
        <f>H10-G10*0.5</f>
        <v>17607712.30556197</v>
      </c>
      <c r="J10" s="15">
        <v>1000000</v>
      </c>
      <c r="K10" s="15">
        <f aca="true" t="shared" si="0" ref="K10:K73">J10+K11</f>
        <v>18107712.30556197</v>
      </c>
      <c r="L10" s="15">
        <f>K10-11/24*J10</f>
        <v>17649378.97222864</v>
      </c>
      <c r="M10" s="16">
        <f>L10/J10</f>
        <v>17.64937897222864</v>
      </c>
      <c r="N10" s="16">
        <f>I10/G10</f>
        <v>17.60771230556197</v>
      </c>
      <c r="O10">
        <f>G115</f>
        <v>0</v>
      </c>
      <c r="P10">
        <f>B115</f>
        <v>170</v>
      </c>
      <c r="R10" s="19">
        <f>B10+$H$6</f>
        <v>65</v>
      </c>
      <c r="S10">
        <v>1000000</v>
      </c>
      <c r="T10">
        <f>T11+S10</f>
        <v>20622938.53813289</v>
      </c>
      <c r="U10">
        <f>T10-S10*0.5</f>
        <v>20122938.53813289</v>
      </c>
      <c r="V10" s="15">
        <v>1000000</v>
      </c>
      <c r="W10" s="15">
        <f aca="true" t="shared" si="1" ref="W10:W73">V10+W11</f>
        <v>20622938.53813289</v>
      </c>
      <c r="X10" s="15">
        <f>W10-11/24*V10</f>
        <v>20164605.20479956</v>
      </c>
      <c r="Y10" s="16">
        <f>X10/V10</f>
        <v>20.16460520479956</v>
      </c>
      <c r="Z10" s="16">
        <f>U10/S10</f>
        <v>20.122938538132892</v>
      </c>
      <c r="AA10">
        <f>S115</f>
        <v>0</v>
      </c>
      <c r="AB10" s="22">
        <f>R115</f>
        <v>170</v>
      </c>
      <c r="AD10">
        <f>B10</f>
        <v>65</v>
      </c>
      <c r="AE10">
        <f aca="true" t="shared" si="2" ref="AE10:AI19">VLOOKUP($G10*(100-AE$9)/100,$O$10:$P$115,2)-1</f>
        <v>71</v>
      </c>
      <c r="AF10">
        <f t="shared" si="2"/>
        <v>76</v>
      </c>
      <c r="AG10">
        <f t="shared" si="2"/>
        <v>83</v>
      </c>
      <c r="AH10">
        <f t="shared" si="2"/>
        <v>88</v>
      </c>
      <c r="AI10">
        <f t="shared" si="2"/>
        <v>93</v>
      </c>
      <c r="AJ10">
        <f aca="true" t="shared" si="3" ref="AJ10:AJ41">I10/G10+AD10</f>
        <v>82.60771230556198</v>
      </c>
      <c r="AL10" s="22">
        <f>R10</f>
        <v>65</v>
      </c>
      <c r="AM10">
        <f>VLOOKUP($S10*(100-AM$9)/100,$AA$10:$AB$115,2)-1</f>
        <v>72</v>
      </c>
      <c r="AN10">
        <f aca="true" t="shared" si="4" ref="AN10:AQ25">VLOOKUP($S10*(100-AN$9)/100,$AA$10:$AB$115,2)-1</f>
        <v>78</v>
      </c>
      <c r="AO10">
        <f t="shared" si="4"/>
        <v>85</v>
      </c>
      <c r="AP10">
        <f t="shared" si="4"/>
        <v>91</v>
      </c>
      <c r="AQ10">
        <f t="shared" si="4"/>
        <v>96</v>
      </c>
      <c r="AR10" s="24">
        <f>U10/S10+AL10</f>
        <v>85.1229385381329</v>
      </c>
      <c r="AS10">
        <f>B10</f>
        <v>65</v>
      </c>
      <c r="AT10">
        <v>1</v>
      </c>
      <c r="AU10">
        <v>1</v>
      </c>
      <c r="AV10">
        <f>AT10*AU10</f>
        <v>1</v>
      </c>
      <c r="AW10">
        <f>AT10+AU10-AV10</f>
        <v>1</v>
      </c>
      <c r="AY10">
        <v>1000000</v>
      </c>
      <c r="AZ10">
        <f>AZ11+AY10</f>
        <v>24381739.242217813</v>
      </c>
      <c r="BA10">
        <f>AZ10-AY10*0.5</f>
        <v>23881739.242217813</v>
      </c>
      <c r="BB10">
        <f>G10</f>
        <v>1000000</v>
      </c>
      <c r="BC10">
        <f>AY115</f>
        <v>0</v>
      </c>
      <c r="BD10" s="22">
        <f>AD115</f>
        <v>170</v>
      </c>
      <c r="BE10">
        <f>B10</f>
        <v>65</v>
      </c>
      <c r="BF10">
        <f>VLOOKUP($AY10*(100-BF$9)/100,$BC$10:$BD$115,2)-1</f>
        <v>79</v>
      </c>
      <c r="BG10">
        <f aca="true" t="shared" si="5" ref="BG10:BJ25">VLOOKUP($AY10*(100-BG$9)/100,$BC$10:$BD$115,2)-1</f>
        <v>84</v>
      </c>
      <c r="BH10">
        <f t="shared" si="5"/>
        <v>89</v>
      </c>
      <c r="BI10">
        <f t="shared" si="5"/>
        <v>93</v>
      </c>
      <c r="BJ10">
        <f t="shared" si="5"/>
        <v>97</v>
      </c>
      <c r="BK10">
        <f>BA10/AY10+BE10</f>
        <v>88.8817392422178</v>
      </c>
      <c r="BN10">
        <f>PRODUCT(AT11:AT40)</f>
        <v>2.484293189176462E-11</v>
      </c>
      <c r="BO10">
        <f>PRODUCT(AU11:AU40)</f>
        <v>2.7823597037279107E-08</v>
      </c>
      <c r="BP10">
        <f>1-(1-BN10)*(1-BO10)</f>
        <v>2.7848439887456777E-08</v>
      </c>
      <c r="CP10">
        <v>15</v>
      </c>
      <c r="CQ10" s="11" t="s">
        <v>1</v>
      </c>
      <c r="CR10" s="11" t="s">
        <v>2</v>
      </c>
    </row>
    <row r="11" spans="2:96" ht="12.75">
      <c r="B11">
        <f>B10+1</f>
        <v>66</v>
      </c>
      <c r="C11" s="11" t="str">
        <f aca="true" t="shared" si="6" ref="C11:C74">VLOOKUP(B11,$CP$10:$CR$129,IF($D$5&lt;&gt;"F",2,3))</f>
        <v>0.014409</v>
      </c>
      <c r="D11" s="11" t="str">
        <f aca="true" t="shared" si="7" ref="D11:D74">VLOOKUP(B11+$H$6,$CP$10:$CR$129,IF($H$5&lt;&gt;"F",2,3))</f>
        <v>0.010954</v>
      </c>
      <c r="E11" t="str">
        <f aca="true" t="shared" si="8" ref="E11:E74">C11</f>
        <v>0.014409</v>
      </c>
      <c r="F11" t="str">
        <f aca="true" t="shared" si="9" ref="F11:F74">D11</f>
        <v>0.010954</v>
      </c>
      <c r="G11">
        <f>G10*(1-E10)</f>
        <v>987263</v>
      </c>
      <c r="H11">
        <f aca="true" t="shared" si="10" ref="H11:H74">H12+G11</f>
        <v>17107712.30556197</v>
      </c>
      <c r="I11">
        <f aca="true" t="shared" si="11" ref="I11:I74">H11-G11*0.5</f>
        <v>16614080.80556197</v>
      </c>
      <c r="J11" s="15">
        <f aca="true" t="shared" si="12" ref="J11:J42">J10*(1-E10)/(1+$D$4)</f>
        <v>987263</v>
      </c>
      <c r="K11" s="15">
        <f t="shared" si="0"/>
        <v>17107712.30556197</v>
      </c>
      <c r="L11" s="15">
        <f aca="true" t="shared" si="13" ref="L11:L74">K11-11/24*J11</f>
        <v>16655216.763895305</v>
      </c>
      <c r="M11" s="16">
        <f aca="true" t="shared" si="14" ref="M11:M74">L11/J11</f>
        <v>16.87009111441967</v>
      </c>
      <c r="N11" s="16">
        <f aca="true" t="shared" si="15" ref="N11:N74">I11/G11</f>
        <v>16.828424447753</v>
      </c>
      <c r="O11">
        <f>G114</f>
        <v>0</v>
      </c>
      <c r="P11">
        <f>B114</f>
        <v>169</v>
      </c>
      <c r="R11" s="19">
        <f aca="true" t="shared" si="16" ref="R11:R74">B11+$H$6</f>
        <v>66</v>
      </c>
      <c r="S11">
        <f>S10*(1-F10)</f>
        <v>990294</v>
      </c>
      <c r="T11">
        <f>T12+S11</f>
        <v>19622938.53813289</v>
      </c>
      <c r="U11">
        <f>T11-S11*0.5</f>
        <v>19127791.53813289</v>
      </c>
      <c r="V11" s="15">
        <f>V10*(1-F10)/(1+$D$4)</f>
        <v>990294</v>
      </c>
      <c r="W11" s="15">
        <f t="shared" si="1"/>
        <v>19622938.53813289</v>
      </c>
      <c r="X11" s="15">
        <f>W11-11/24*V11</f>
        <v>19169053.78813289</v>
      </c>
      <c r="Y11" s="16">
        <f>X11/V11</f>
        <v>19.35693217179231</v>
      </c>
      <c r="Z11" s="16">
        <f>U11/S11</f>
        <v>19.31526550512564</v>
      </c>
      <c r="AA11">
        <f>S114</f>
        <v>0</v>
      </c>
      <c r="AB11" s="22">
        <f>R114</f>
        <v>169</v>
      </c>
      <c r="AD11">
        <f aca="true" t="shared" si="17" ref="AD11:AD74">B11</f>
        <v>66</v>
      </c>
      <c r="AE11">
        <f t="shared" si="2"/>
        <v>71</v>
      </c>
      <c r="AF11">
        <f t="shared" si="2"/>
        <v>76</v>
      </c>
      <c r="AG11">
        <f t="shared" si="2"/>
        <v>83</v>
      </c>
      <c r="AH11">
        <f t="shared" si="2"/>
        <v>88</v>
      </c>
      <c r="AI11">
        <f t="shared" si="2"/>
        <v>93</v>
      </c>
      <c r="AJ11">
        <f t="shared" si="3"/>
        <v>82.82842444775301</v>
      </c>
      <c r="AL11" s="22">
        <f aca="true" t="shared" si="18" ref="AL11:AL74">R11</f>
        <v>66</v>
      </c>
      <c r="AM11">
        <f aca="true" t="shared" si="19" ref="AM11:AQ42">VLOOKUP($S11*(100-AM$9)/100,$AA$10:$AB$115,2)-1</f>
        <v>72</v>
      </c>
      <c r="AN11">
        <f t="shared" si="4"/>
        <v>78</v>
      </c>
      <c r="AO11">
        <f t="shared" si="4"/>
        <v>85</v>
      </c>
      <c r="AP11">
        <f t="shared" si="4"/>
        <v>91</v>
      </c>
      <c r="AQ11">
        <f t="shared" si="4"/>
        <v>96</v>
      </c>
      <c r="AR11" s="24">
        <f aca="true" t="shared" si="20" ref="AR11:AR74">U11/S11+AL11</f>
        <v>85.31526550512564</v>
      </c>
      <c r="AS11">
        <f aca="true" t="shared" si="21" ref="AS11:AS74">B11</f>
        <v>66</v>
      </c>
      <c r="AT11">
        <f>(1-E10)*AT10</f>
        <v>0.987263</v>
      </c>
      <c r="AU11">
        <f>(1-F10)*AU10</f>
        <v>0.990294</v>
      </c>
      <c r="AV11">
        <f aca="true" t="shared" si="22" ref="AV11:AV74">AT11*AU11</f>
        <v>0.9776806253220001</v>
      </c>
      <c r="AW11">
        <f>AT11+AU11-AV11</f>
        <v>0.999876374678</v>
      </c>
      <c r="AY11">
        <f>IF(AW11&gt;0,AY10/AW10*AW11,0)</f>
        <v>999876.374678</v>
      </c>
      <c r="AZ11">
        <f>AZ12+AY11</f>
        <v>23381739.242217813</v>
      </c>
      <c r="BA11">
        <f>AZ11-AY11*0.5</f>
        <v>22881801.054878812</v>
      </c>
      <c r="BB11">
        <f aca="true" t="shared" si="23" ref="BB11:BB74">G11</f>
        <v>987263</v>
      </c>
      <c r="BC11">
        <f>AY114</f>
        <v>0</v>
      </c>
      <c r="BD11" s="22">
        <f>AD114</f>
        <v>169</v>
      </c>
      <c r="BE11">
        <f aca="true" t="shared" si="24" ref="BE11:BE74">B11</f>
        <v>66</v>
      </c>
      <c r="BF11">
        <f aca="true" t="shared" si="25" ref="BF11:BJ42">VLOOKUP($AY11*(100-BF$9)/100,$BC$10:$BD$115,2)-1</f>
        <v>79</v>
      </c>
      <c r="BG11">
        <f t="shared" si="5"/>
        <v>84</v>
      </c>
      <c r="BH11">
        <f t="shared" si="5"/>
        <v>89</v>
      </c>
      <c r="BI11">
        <f t="shared" si="5"/>
        <v>93</v>
      </c>
      <c r="BJ11">
        <f t="shared" si="5"/>
        <v>97</v>
      </c>
      <c r="BK11">
        <f aca="true" t="shared" si="26" ref="BK11:BK74">BA11/AY11+BE11</f>
        <v>88.88463017465301</v>
      </c>
      <c r="BN11">
        <f aca="true" t="shared" si="27" ref="BN11:BN74">PRODUCT(AT12:AT41)</f>
        <v>1.0626629198369106E-12</v>
      </c>
      <c r="BO11">
        <f aca="true" t="shared" si="28" ref="BO11:BO74">PRODUCT(AU12:AU41)</f>
        <v>3.043560785598698E-09</v>
      </c>
      <c r="BP11">
        <f aca="true" t="shared" si="29" ref="BP11:BP74">1-(1-BN11)*(1-BO11)</f>
        <v>3.044623442249872E-09</v>
      </c>
      <c r="CP11">
        <f>CP10+1</f>
        <v>16</v>
      </c>
      <c r="CQ11" s="11" t="s">
        <v>3</v>
      </c>
      <c r="CR11" s="11" t="s">
        <v>4</v>
      </c>
    </row>
    <row r="12" spans="2:96" ht="12.75">
      <c r="B12">
        <f aca="true" t="shared" si="30" ref="B12:B75">B11+1</f>
        <v>67</v>
      </c>
      <c r="C12" s="11" t="str">
        <f t="shared" si="6"/>
        <v>0.016075</v>
      </c>
      <c r="D12" s="11" t="str">
        <f t="shared" si="7"/>
        <v>0.012163</v>
      </c>
      <c r="E12" t="str">
        <f t="shared" si="8"/>
        <v>0.016075</v>
      </c>
      <c r="F12" t="str">
        <f t="shared" si="9"/>
        <v>0.012163</v>
      </c>
      <c r="G12">
        <f aca="true" t="shared" si="31" ref="G12:G75">G11*(1-E11)</f>
        <v>973037.527433</v>
      </c>
      <c r="H12">
        <f t="shared" si="10"/>
        <v>16120449.30556197</v>
      </c>
      <c r="I12">
        <f t="shared" si="11"/>
        <v>15633930.54184547</v>
      </c>
      <c r="J12" s="15">
        <f t="shared" si="12"/>
        <v>973037.527433</v>
      </c>
      <c r="K12" s="15">
        <f t="shared" si="0"/>
        <v>16120449.30556197</v>
      </c>
      <c r="L12" s="15">
        <f t="shared" si="13"/>
        <v>15674473.772155179</v>
      </c>
      <c r="M12" s="16">
        <f t="shared" si="14"/>
        <v>16.10880704005989</v>
      </c>
      <c r="N12" s="16">
        <f t="shared" si="15"/>
        <v>16.067140373393222</v>
      </c>
      <c r="O12">
        <f>G113</f>
        <v>0</v>
      </c>
      <c r="P12">
        <f>B113</f>
        <v>168</v>
      </c>
      <c r="R12" s="19">
        <f t="shared" si="16"/>
        <v>67</v>
      </c>
      <c r="S12">
        <f aca="true" t="shared" si="32" ref="S12:S75">S11*(1-F11)</f>
        <v>979446.3195239999</v>
      </c>
      <c r="T12">
        <f aca="true" t="shared" si="33" ref="T12:T75">T13+S12</f>
        <v>18632644.53813289</v>
      </c>
      <c r="U12">
        <f aca="true" t="shared" si="34" ref="U12:U75">T12-S12*0.5</f>
        <v>18142921.378370892</v>
      </c>
      <c r="V12" s="15">
        <f aca="true" t="shared" si="35" ref="V12:V75">V11*(1-F11)/(1+$D$4)</f>
        <v>979446.3195239999</v>
      </c>
      <c r="W12" s="15">
        <f t="shared" si="1"/>
        <v>18632644.53813289</v>
      </c>
      <c r="X12" s="15">
        <f aca="true" t="shared" si="36" ref="X12:X75">W12-11/24*V12</f>
        <v>18183731.64168439</v>
      </c>
      <c r="Y12" s="16">
        <f aca="true" t="shared" si="37" ref="Y12:Y75">X12/V12</f>
        <v>18.56531724017451</v>
      </c>
      <c r="Z12" s="16">
        <f aca="true" t="shared" si="38" ref="Z12:Z75">U12/S12</f>
        <v>18.523650573507847</v>
      </c>
      <c r="AA12">
        <f>S113</f>
        <v>0</v>
      </c>
      <c r="AB12" s="22">
        <f>R113</f>
        <v>168</v>
      </c>
      <c r="AD12">
        <f t="shared" si="17"/>
        <v>67</v>
      </c>
      <c r="AE12">
        <f t="shared" si="2"/>
        <v>72</v>
      </c>
      <c r="AF12">
        <f t="shared" si="2"/>
        <v>77</v>
      </c>
      <c r="AG12">
        <f t="shared" si="2"/>
        <v>83</v>
      </c>
      <c r="AH12">
        <f t="shared" si="2"/>
        <v>88</v>
      </c>
      <c r="AI12">
        <f t="shared" si="2"/>
        <v>93</v>
      </c>
      <c r="AJ12">
        <f t="shared" si="3"/>
        <v>83.06714037339322</v>
      </c>
      <c r="AL12" s="22">
        <f t="shared" si="18"/>
        <v>67</v>
      </c>
      <c r="AM12">
        <f t="shared" si="19"/>
        <v>73</v>
      </c>
      <c r="AN12">
        <f t="shared" si="4"/>
        <v>79</v>
      </c>
      <c r="AO12">
        <f t="shared" si="4"/>
        <v>85</v>
      </c>
      <c r="AP12">
        <f t="shared" si="4"/>
        <v>91</v>
      </c>
      <c r="AQ12">
        <f t="shared" si="4"/>
        <v>96</v>
      </c>
      <c r="AR12" s="24">
        <f t="shared" si="20"/>
        <v>85.52365057350785</v>
      </c>
      <c r="AS12">
        <f t="shared" si="21"/>
        <v>67</v>
      </c>
      <c r="AT12">
        <f aca="true" t="shared" si="39" ref="AT12:AT75">(1-E11)*AT11</f>
        <v>0.973037527433</v>
      </c>
      <c r="AU12">
        <f aca="true" t="shared" si="40" ref="AU12:AU75">(1-F11)*AU11</f>
        <v>0.979446319524</v>
      </c>
      <c r="AV12">
        <f t="shared" si="22"/>
        <v>0.953038025002985</v>
      </c>
      <c r="AW12">
        <f aca="true" t="shared" si="41" ref="AW12:AW75">AT12+AU12-AV12</f>
        <v>0.9994458219540151</v>
      </c>
      <c r="AY12">
        <f aca="true" t="shared" si="42" ref="AY12:AY75">IF(AW12&gt;0,AY11/AW11*AW12,0)</f>
        <v>999445.8219540151</v>
      </c>
      <c r="AZ12">
        <f aca="true" t="shared" si="43" ref="AZ12:AZ75">AZ13+AY12</f>
        <v>22381862.867539812</v>
      </c>
      <c r="BA12">
        <f aca="true" t="shared" si="44" ref="BA12:BA75">AZ12-AY12*0.5</f>
        <v>21882139.956562806</v>
      </c>
      <c r="BB12">
        <f t="shared" si="23"/>
        <v>973037.527433</v>
      </c>
      <c r="BC12">
        <f>AY113</f>
        <v>0</v>
      </c>
      <c r="BD12" s="22">
        <f>AD113</f>
        <v>168</v>
      </c>
      <c r="BE12">
        <f t="shared" si="24"/>
        <v>67</v>
      </c>
      <c r="BF12">
        <f t="shared" si="25"/>
        <v>79</v>
      </c>
      <c r="BG12">
        <f t="shared" si="5"/>
        <v>84</v>
      </c>
      <c r="BH12">
        <f t="shared" si="5"/>
        <v>89</v>
      </c>
      <c r="BI12">
        <f t="shared" si="5"/>
        <v>93</v>
      </c>
      <c r="BJ12">
        <f t="shared" si="5"/>
        <v>97</v>
      </c>
      <c r="BK12">
        <f t="shared" si="26"/>
        <v>88.89427328214856</v>
      </c>
      <c r="BN12">
        <f t="shared" si="27"/>
        <v>3.3026466958199104E-14</v>
      </c>
      <c r="BO12">
        <f t="shared" si="28"/>
        <v>2.674817969751109E-10</v>
      </c>
      <c r="BP12">
        <f t="shared" si="29"/>
        <v>2.6751478809927676E-10</v>
      </c>
      <c r="CP12">
        <f aca="true" t="shared" si="45" ref="CP12:CP75">CP11+1</f>
        <v>17</v>
      </c>
      <c r="CQ12" s="11" t="s">
        <v>5</v>
      </c>
      <c r="CR12" s="11" t="s">
        <v>6</v>
      </c>
    </row>
    <row r="13" spans="2:96" ht="12.75">
      <c r="B13">
        <f t="shared" si="30"/>
        <v>68</v>
      </c>
      <c r="C13" s="11" t="str">
        <f t="shared" si="6"/>
        <v>0.017871</v>
      </c>
      <c r="D13" s="11" t="str">
        <f t="shared" si="7"/>
        <v>0.013445</v>
      </c>
      <c r="E13" t="str">
        <f t="shared" si="8"/>
        <v>0.017871</v>
      </c>
      <c r="F13" t="str">
        <f t="shared" si="9"/>
        <v>0.013445</v>
      </c>
      <c r="G13">
        <f t="shared" si="31"/>
        <v>957395.9491795147</v>
      </c>
      <c r="H13">
        <f t="shared" si="10"/>
        <v>15147411.77812897</v>
      </c>
      <c r="I13">
        <f t="shared" si="11"/>
        <v>14668713.803539213</v>
      </c>
      <c r="J13" s="15">
        <f t="shared" si="12"/>
        <v>957395.9491795147</v>
      </c>
      <c r="K13" s="15">
        <f t="shared" si="0"/>
        <v>15147411.77812897</v>
      </c>
      <c r="L13" s="15">
        <f t="shared" si="13"/>
        <v>14708605.301421693</v>
      </c>
      <c r="M13" s="16">
        <f t="shared" si="14"/>
        <v>15.363137178538222</v>
      </c>
      <c r="N13" s="16">
        <f t="shared" si="15"/>
        <v>15.321470511871556</v>
      </c>
      <c r="O13">
        <f>G112</f>
        <v>0</v>
      </c>
      <c r="P13">
        <f>B112</f>
        <v>167</v>
      </c>
      <c r="R13" s="19">
        <f t="shared" si="16"/>
        <v>68</v>
      </c>
      <c r="S13">
        <f t="shared" si="32"/>
        <v>967533.3139396295</v>
      </c>
      <c r="T13">
        <f t="shared" si="33"/>
        <v>17653198.21860889</v>
      </c>
      <c r="U13">
        <f t="shared" si="34"/>
        <v>17169431.561639074</v>
      </c>
      <c r="V13" s="15">
        <f t="shared" si="35"/>
        <v>967533.3139396295</v>
      </c>
      <c r="W13" s="15">
        <f t="shared" si="1"/>
        <v>17653198.21860889</v>
      </c>
      <c r="X13" s="15">
        <f t="shared" si="36"/>
        <v>17209745.449719895</v>
      </c>
      <c r="Y13" s="16">
        <f t="shared" si="37"/>
        <v>17.787238125832346</v>
      </c>
      <c r="Z13" s="16">
        <f t="shared" si="38"/>
        <v>17.745571459165678</v>
      </c>
      <c r="AA13">
        <f>S112</f>
        <v>0</v>
      </c>
      <c r="AB13" s="22">
        <f>R112</f>
        <v>167</v>
      </c>
      <c r="AD13">
        <f t="shared" si="17"/>
        <v>68</v>
      </c>
      <c r="AE13">
        <f t="shared" si="2"/>
        <v>72</v>
      </c>
      <c r="AF13">
        <f t="shared" si="2"/>
        <v>77</v>
      </c>
      <c r="AG13">
        <f t="shared" si="2"/>
        <v>83</v>
      </c>
      <c r="AH13">
        <f t="shared" si="2"/>
        <v>88</v>
      </c>
      <c r="AI13">
        <f t="shared" si="2"/>
        <v>93</v>
      </c>
      <c r="AJ13">
        <f t="shared" si="3"/>
        <v>83.32147051187155</v>
      </c>
      <c r="AL13" s="22">
        <f t="shared" si="18"/>
        <v>68</v>
      </c>
      <c r="AM13">
        <f t="shared" si="19"/>
        <v>73</v>
      </c>
      <c r="AN13">
        <f t="shared" si="4"/>
        <v>79</v>
      </c>
      <c r="AO13">
        <f t="shared" si="4"/>
        <v>86</v>
      </c>
      <c r="AP13">
        <f t="shared" si="4"/>
        <v>91</v>
      </c>
      <c r="AQ13">
        <f t="shared" si="4"/>
        <v>96</v>
      </c>
      <c r="AR13" s="24">
        <f t="shared" si="20"/>
        <v>85.74557145916567</v>
      </c>
      <c r="AS13">
        <f t="shared" si="21"/>
        <v>68</v>
      </c>
      <c r="AT13">
        <f t="shared" si="39"/>
        <v>0.9573959491795145</v>
      </c>
      <c r="AU13">
        <f t="shared" si="40"/>
        <v>0.9675333139396295</v>
      </c>
      <c r="AV13">
        <f t="shared" si="22"/>
        <v>0.9263124754620328</v>
      </c>
      <c r="AW13">
        <f t="shared" si="41"/>
        <v>0.9986167876571111</v>
      </c>
      <c r="AY13">
        <f t="shared" si="42"/>
        <v>998616.7876571112</v>
      </c>
      <c r="AZ13">
        <f t="shared" si="43"/>
        <v>21382417.045585796</v>
      </c>
      <c r="BA13">
        <f t="shared" si="44"/>
        <v>20883108.65175724</v>
      </c>
      <c r="BB13">
        <f t="shared" si="23"/>
        <v>957395.9491795147</v>
      </c>
      <c r="BC13">
        <f>AY112</f>
        <v>0</v>
      </c>
      <c r="BD13" s="22">
        <f>AD112</f>
        <v>167</v>
      </c>
      <c r="BE13">
        <f t="shared" si="24"/>
        <v>68</v>
      </c>
      <c r="BF13">
        <f t="shared" si="25"/>
        <v>79</v>
      </c>
      <c r="BG13">
        <f t="shared" si="5"/>
        <v>84</v>
      </c>
      <c r="BH13">
        <f t="shared" si="5"/>
        <v>89</v>
      </c>
      <c r="BI13">
        <f t="shared" si="5"/>
        <v>93</v>
      </c>
      <c r="BJ13">
        <f t="shared" si="5"/>
        <v>97</v>
      </c>
      <c r="BK13">
        <f t="shared" si="26"/>
        <v>88.9120344359039</v>
      </c>
      <c r="BN13">
        <f t="shared" si="27"/>
        <v>7.3039293638766785E-16</v>
      </c>
      <c r="BO13">
        <f t="shared" si="28"/>
        <v>1.8674890075719358E-11</v>
      </c>
      <c r="BP13">
        <f t="shared" si="29"/>
        <v>1.867561660873207E-11</v>
      </c>
      <c r="CP13">
        <f t="shared" si="45"/>
        <v>18</v>
      </c>
      <c r="CQ13" s="11" t="s">
        <v>7</v>
      </c>
      <c r="CR13" s="11" t="s">
        <v>8</v>
      </c>
    </row>
    <row r="14" spans="2:96" ht="12.75">
      <c r="B14">
        <f t="shared" si="30"/>
        <v>69</v>
      </c>
      <c r="C14" s="11" t="str">
        <f t="shared" si="6"/>
        <v>0.019802</v>
      </c>
      <c r="D14" s="11" t="str">
        <f t="shared" si="7"/>
        <v>0.014860</v>
      </c>
      <c r="E14" t="str">
        <f t="shared" si="8"/>
        <v>0.019802</v>
      </c>
      <c r="F14" t="str">
        <f t="shared" si="9"/>
        <v>0.014860</v>
      </c>
      <c r="G14">
        <f t="shared" si="31"/>
        <v>940286.3261717276</v>
      </c>
      <c r="H14">
        <f t="shared" si="10"/>
        <v>14190015.828949455</v>
      </c>
      <c r="I14">
        <f t="shared" si="11"/>
        <v>13719872.665863592</v>
      </c>
      <c r="J14" s="15">
        <f t="shared" si="12"/>
        <v>940286.3261717276</v>
      </c>
      <c r="K14" s="15">
        <f t="shared" si="0"/>
        <v>14190015.828949455</v>
      </c>
      <c r="L14" s="15">
        <f t="shared" si="13"/>
        <v>13759051.262787413</v>
      </c>
      <c r="M14" s="16">
        <f t="shared" si="14"/>
        <v>14.632831383187158</v>
      </c>
      <c r="N14" s="16">
        <f t="shared" si="15"/>
        <v>14.591164716520494</v>
      </c>
      <c r="O14">
        <f>G111</f>
        <v>0</v>
      </c>
      <c r="P14">
        <f>B111</f>
        <v>166</v>
      </c>
      <c r="R14" s="19">
        <f t="shared" si="16"/>
        <v>69</v>
      </c>
      <c r="S14">
        <f t="shared" si="32"/>
        <v>954524.8285337111</v>
      </c>
      <c r="T14">
        <f t="shared" si="33"/>
        <v>16685664.904669259</v>
      </c>
      <c r="U14">
        <f t="shared" si="34"/>
        <v>16208402.490402402</v>
      </c>
      <c r="V14" s="15">
        <f t="shared" si="35"/>
        <v>954524.8285337111</v>
      </c>
      <c r="W14" s="15">
        <f t="shared" si="1"/>
        <v>16685664.904669259</v>
      </c>
      <c r="X14" s="15">
        <f t="shared" si="36"/>
        <v>16248174.358257975</v>
      </c>
      <c r="Y14" s="16">
        <f t="shared" si="37"/>
        <v>17.022264767295297</v>
      </c>
      <c r="Z14" s="16">
        <f t="shared" si="38"/>
        <v>16.98059810062863</v>
      </c>
      <c r="AA14">
        <f>S111</f>
        <v>0</v>
      </c>
      <c r="AB14" s="22">
        <f>R111</f>
        <v>166</v>
      </c>
      <c r="AD14">
        <f t="shared" si="17"/>
        <v>69</v>
      </c>
      <c r="AE14">
        <f t="shared" si="2"/>
        <v>73</v>
      </c>
      <c r="AF14">
        <f t="shared" si="2"/>
        <v>77</v>
      </c>
      <c r="AG14">
        <f t="shared" si="2"/>
        <v>83</v>
      </c>
      <c r="AH14">
        <f t="shared" si="2"/>
        <v>89</v>
      </c>
      <c r="AI14">
        <f t="shared" si="2"/>
        <v>93</v>
      </c>
      <c r="AJ14">
        <f t="shared" si="3"/>
        <v>83.5911647165205</v>
      </c>
      <c r="AL14" s="22">
        <f t="shared" si="18"/>
        <v>69</v>
      </c>
      <c r="AM14">
        <f t="shared" si="19"/>
        <v>74</v>
      </c>
      <c r="AN14">
        <f t="shared" si="4"/>
        <v>79</v>
      </c>
      <c r="AO14">
        <f t="shared" si="4"/>
        <v>86</v>
      </c>
      <c r="AP14">
        <f t="shared" si="4"/>
        <v>91</v>
      </c>
      <c r="AQ14">
        <f t="shared" si="4"/>
        <v>96</v>
      </c>
      <c r="AR14" s="24">
        <f t="shared" si="20"/>
        <v>85.98059810062863</v>
      </c>
      <c r="AS14">
        <f t="shared" si="21"/>
        <v>69</v>
      </c>
      <c r="AT14">
        <f t="shared" si="39"/>
        <v>0.9402863261717275</v>
      </c>
      <c r="AU14">
        <f t="shared" si="40"/>
        <v>0.9545248285337111</v>
      </c>
      <c r="AV14">
        <f t="shared" si="22"/>
        <v>0.8975266442616613</v>
      </c>
      <c r="AW14">
        <f t="shared" si="41"/>
        <v>0.9972845104437772</v>
      </c>
      <c r="AY14">
        <f t="shared" si="42"/>
        <v>997284.5104437772</v>
      </c>
      <c r="AZ14">
        <f t="shared" si="43"/>
        <v>20383800.257928684</v>
      </c>
      <c r="BA14">
        <f t="shared" si="44"/>
        <v>19885158.002706796</v>
      </c>
      <c r="BB14">
        <f t="shared" si="23"/>
        <v>940286.3261717276</v>
      </c>
      <c r="BC14">
        <f>AY111</f>
        <v>0</v>
      </c>
      <c r="BD14" s="22">
        <f>AD111</f>
        <v>166</v>
      </c>
      <c r="BE14">
        <f t="shared" si="24"/>
        <v>69</v>
      </c>
      <c r="BF14">
        <f t="shared" si="25"/>
        <v>79</v>
      </c>
      <c r="BG14">
        <f t="shared" si="5"/>
        <v>84</v>
      </c>
      <c r="BH14">
        <f t="shared" si="5"/>
        <v>89</v>
      </c>
      <c r="BI14">
        <f t="shared" si="5"/>
        <v>93</v>
      </c>
      <c r="BJ14">
        <f t="shared" si="5"/>
        <v>97</v>
      </c>
      <c r="BK14">
        <f t="shared" si="26"/>
        <v>88.93930297168477</v>
      </c>
      <c r="BN14">
        <f t="shared" si="27"/>
        <v>1.1261217381658065E-17</v>
      </c>
      <c r="BO14">
        <f t="shared" si="28"/>
        <v>1.0256329298718709E-12</v>
      </c>
      <c r="BP14">
        <f t="shared" si="29"/>
        <v>1.0256240301487196E-12</v>
      </c>
      <c r="CP14">
        <f t="shared" si="45"/>
        <v>19</v>
      </c>
      <c r="CQ14" s="11" t="s">
        <v>9</v>
      </c>
      <c r="CR14" s="11" t="s">
        <v>10</v>
      </c>
    </row>
    <row r="15" spans="2:96" ht="12.75">
      <c r="B15">
        <f t="shared" si="30"/>
        <v>70</v>
      </c>
      <c r="C15" s="11" t="str">
        <f t="shared" si="6"/>
        <v>0.022206</v>
      </c>
      <c r="D15" s="11" t="str">
        <f t="shared" si="7"/>
        <v>0.016742</v>
      </c>
      <c r="E15" t="str">
        <f t="shared" si="8"/>
        <v>0.022206</v>
      </c>
      <c r="F15" t="str">
        <f t="shared" si="9"/>
        <v>0.016742</v>
      </c>
      <c r="G15">
        <f t="shared" si="31"/>
        <v>921666.7763408751</v>
      </c>
      <c r="H15">
        <f t="shared" si="10"/>
        <v>13249729.502777727</v>
      </c>
      <c r="I15">
        <f t="shared" si="11"/>
        <v>12788896.11460729</v>
      </c>
      <c r="J15" s="15">
        <f t="shared" si="12"/>
        <v>921666.7763408751</v>
      </c>
      <c r="K15" s="15">
        <f t="shared" si="0"/>
        <v>13249729.502777727</v>
      </c>
      <c r="L15" s="15">
        <f t="shared" si="13"/>
        <v>12827298.896954827</v>
      </c>
      <c r="M15" s="16">
        <f t="shared" si="14"/>
        <v>13.91750166788121</v>
      </c>
      <c r="N15" s="16">
        <f t="shared" si="15"/>
        <v>13.875835001214542</v>
      </c>
      <c r="O15">
        <f>G110</f>
        <v>0</v>
      </c>
      <c r="P15">
        <f>B110</f>
        <v>165</v>
      </c>
      <c r="R15" s="19">
        <f t="shared" si="16"/>
        <v>70</v>
      </c>
      <c r="S15">
        <f t="shared" si="32"/>
        <v>940340.5895817002</v>
      </c>
      <c r="T15">
        <f t="shared" si="33"/>
        <v>15731140.076135548</v>
      </c>
      <c r="U15">
        <f t="shared" si="34"/>
        <v>15260969.781344697</v>
      </c>
      <c r="V15" s="15">
        <f t="shared" si="35"/>
        <v>940340.5895817002</v>
      </c>
      <c r="W15" s="15">
        <f t="shared" si="1"/>
        <v>15731140.076135548</v>
      </c>
      <c r="X15" s="15">
        <f t="shared" si="36"/>
        <v>15300150.639243936</v>
      </c>
      <c r="Y15" s="16">
        <f t="shared" si="37"/>
        <v>16.270860588980888</v>
      </c>
      <c r="Z15" s="16">
        <f t="shared" si="38"/>
        <v>16.229193922314217</v>
      </c>
      <c r="AA15">
        <f>S110</f>
        <v>0</v>
      </c>
      <c r="AB15" s="22">
        <f>R110</f>
        <v>165</v>
      </c>
      <c r="AD15">
        <f t="shared" si="17"/>
        <v>70</v>
      </c>
      <c r="AE15">
        <f t="shared" si="2"/>
        <v>73</v>
      </c>
      <c r="AF15">
        <f t="shared" si="2"/>
        <v>78</v>
      </c>
      <c r="AG15">
        <f t="shared" si="2"/>
        <v>83</v>
      </c>
      <c r="AH15">
        <f t="shared" si="2"/>
        <v>89</v>
      </c>
      <c r="AI15">
        <f t="shared" si="2"/>
        <v>93</v>
      </c>
      <c r="AJ15">
        <f t="shared" si="3"/>
        <v>83.87583500121454</v>
      </c>
      <c r="AL15" s="22">
        <f t="shared" si="18"/>
        <v>70</v>
      </c>
      <c r="AM15">
        <f t="shared" si="19"/>
        <v>74</v>
      </c>
      <c r="AN15">
        <f t="shared" si="4"/>
        <v>80</v>
      </c>
      <c r="AO15">
        <f t="shared" si="4"/>
        <v>86</v>
      </c>
      <c r="AP15">
        <f t="shared" si="4"/>
        <v>92</v>
      </c>
      <c r="AQ15">
        <f t="shared" si="4"/>
        <v>96</v>
      </c>
      <c r="AR15" s="24">
        <f t="shared" si="20"/>
        <v>86.22919392231421</v>
      </c>
      <c r="AS15">
        <f t="shared" si="21"/>
        <v>70</v>
      </c>
      <c r="AT15">
        <f t="shared" si="39"/>
        <v>0.9216667763408749</v>
      </c>
      <c r="AU15">
        <f t="shared" si="40"/>
        <v>0.9403405895817002</v>
      </c>
      <c r="AV15">
        <f t="shared" si="22"/>
        <v>0.8666806798622433</v>
      </c>
      <c r="AW15">
        <f t="shared" si="41"/>
        <v>0.9953266860603318</v>
      </c>
      <c r="AY15">
        <f t="shared" si="42"/>
        <v>995326.6860603318</v>
      </c>
      <c r="AZ15">
        <f t="shared" si="43"/>
        <v>19386515.747484908</v>
      </c>
      <c r="BA15">
        <f t="shared" si="44"/>
        <v>18888852.40445474</v>
      </c>
      <c r="BB15">
        <f t="shared" si="23"/>
        <v>921666.7763408751</v>
      </c>
      <c r="BC15">
        <f>AY110</f>
        <v>0</v>
      </c>
      <c r="BD15" s="22">
        <f>AD110</f>
        <v>165</v>
      </c>
      <c r="BE15">
        <f t="shared" si="24"/>
        <v>70</v>
      </c>
      <c r="BF15">
        <f t="shared" si="25"/>
        <v>79</v>
      </c>
      <c r="BG15">
        <f t="shared" si="5"/>
        <v>84</v>
      </c>
      <c r="BH15">
        <f t="shared" si="5"/>
        <v>89</v>
      </c>
      <c r="BI15">
        <f t="shared" si="5"/>
        <v>93</v>
      </c>
      <c r="BJ15">
        <f t="shared" si="5"/>
        <v>97</v>
      </c>
      <c r="BK15">
        <f t="shared" si="26"/>
        <v>88.9775404085868</v>
      </c>
      <c r="BN15">
        <f t="shared" si="27"/>
        <v>1.1864267003358174E-19</v>
      </c>
      <c r="BO15">
        <f t="shared" si="28"/>
        <v>4.3947647330864337E-14</v>
      </c>
      <c r="BP15">
        <f t="shared" si="29"/>
        <v>4.39648317751562E-14</v>
      </c>
      <c r="CP15">
        <f t="shared" si="45"/>
        <v>20</v>
      </c>
      <c r="CQ15" s="11" t="s">
        <v>11</v>
      </c>
      <c r="CR15" s="11" t="s">
        <v>12</v>
      </c>
    </row>
    <row r="16" spans="2:96" ht="12.75">
      <c r="B16">
        <f t="shared" si="30"/>
        <v>71</v>
      </c>
      <c r="C16" s="11" t="str">
        <f t="shared" si="6"/>
        <v>0.024570</v>
      </c>
      <c r="D16" s="11" t="str">
        <f t="shared" si="7"/>
        <v>0.018579</v>
      </c>
      <c r="E16" t="str">
        <f t="shared" si="8"/>
        <v>0.024570</v>
      </c>
      <c r="F16" t="str">
        <f t="shared" si="9"/>
        <v>0.018579</v>
      </c>
      <c r="G16">
        <f t="shared" si="31"/>
        <v>901200.2439054496</v>
      </c>
      <c r="H16">
        <f t="shared" si="10"/>
        <v>12328062.726436852</v>
      </c>
      <c r="I16">
        <f t="shared" si="11"/>
        <v>11877462.604484126</v>
      </c>
      <c r="J16" s="15">
        <f t="shared" si="12"/>
        <v>901200.2439054496</v>
      </c>
      <c r="K16" s="15">
        <f t="shared" si="0"/>
        <v>12328062.726436852</v>
      </c>
      <c r="L16" s="15">
        <f t="shared" si="13"/>
        <v>11915012.614646854</v>
      </c>
      <c r="M16" s="16">
        <f t="shared" si="14"/>
        <v>13.221270960837566</v>
      </c>
      <c r="N16" s="16">
        <f t="shared" si="15"/>
        <v>13.179604294170899</v>
      </c>
      <c r="O16">
        <f>G109</f>
        <v>0</v>
      </c>
      <c r="P16">
        <f>B109</f>
        <v>164</v>
      </c>
      <c r="R16" s="19">
        <f t="shared" si="16"/>
        <v>71</v>
      </c>
      <c r="S16">
        <f t="shared" si="32"/>
        <v>924597.4074309233</v>
      </c>
      <c r="T16">
        <f t="shared" si="33"/>
        <v>14790799.486553848</v>
      </c>
      <c r="U16">
        <f t="shared" si="34"/>
        <v>14328500.782838386</v>
      </c>
      <c r="V16" s="15">
        <f t="shared" si="35"/>
        <v>924597.4074309233</v>
      </c>
      <c r="W16" s="15">
        <f t="shared" si="1"/>
        <v>14790799.486553848</v>
      </c>
      <c r="X16" s="15">
        <f t="shared" si="36"/>
        <v>14367025.674814675</v>
      </c>
      <c r="Y16" s="16">
        <f t="shared" si="37"/>
        <v>15.538682630243082</v>
      </c>
      <c r="Z16" s="16">
        <f t="shared" si="38"/>
        <v>15.497015963576416</v>
      </c>
      <c r="AA16">
        <f>S109</f>
        <v>0</v>
      </c>
      <c r="AB16" s="22">
        <f>R109</f>
        <v>164</v>
      </c>
      <c r="AD16">
        <f t="shared" si="17"/>
        <v>71</v>
      </c>
      <c r="AE16">
        <f t="shared" si="2"/>
        <v>74</v>
      </c>
      <c r="AF16">
        <f t="shared" si="2"/>
        <v>78</v>
      </c>
      <c r="AG16">
        <f t="shared" si="2"/>
        <v>84</v>
      </c>
      <c r="AH16">
        <f t="shared" si="2"/>
        <v>89</v>
      </c>
      <c r="AI16">
        <f t="shared" si="2"/>
        <v>93</v>
      </c>
      <c r="AJ16">
        <f t="shared" si="3"/>
        <v>84.1796042941709</v>
      </c>
      <c r="AL16" s="22">
        <f t="shared" si="18"/>
        <v>71</v>
      </c>
      <c r="AM16">
        <f t="shared" si="19"/>
        <v>75</v>
      </c>
      <c r="AN16">
        <f t="shared" si="4"/>
        <v>80</v>
      </c>
      <c r="AO16">
        <f t="shared" si="4"/>
        <v>86</v>
      </c>
      <c r="AP16">
        <f t="shared" si="4"/>
        <v>92</v>
      </c>
      <c r="AQ16">
        <f t="shared" si="4"/>
        <v>96</v>
      </c>
      <c r="AR16" s="24">
        <f t="shared" si="20"/>
        <v>86.49701596357642</v>
      </c>
      <c r="AS16">
        <f t="shared" si="21"/>
        <v>71</v>
      </c>
      <c r="AT16">
        <f t="shared" si="39"/>
        <v>0.9012002439054495</v>
      </c>
      <c r="AU16">
        <f t="shared" si="40"/>
        <v>0.9245974074309233</v>
      </c>
      <c r="AV16">
        <f t="shared" si="22"/>
        <v>0.8332474090910944</v>
      </c>
      <c r="AW16">
        <f t="shared" si="41"/>
        <v>0.9925502422452785</v>
      </c>
      <c r="AY16">
        <f t="shared" si="42"/>
        <v>992550.2422452786</v>
      </c>
      <c r="AZ16">
        <f t="shared" si="43"/>
        <v>18391189.061424576</v>
      </c>
      <c r="BA16">
        <f t="shared" si="44"/>
        <v>17894913.940301936</v>
      </c>
      <c r="BB16">
        <f t="shared" si="23"/>
        <v>901200.2439054496</v>
      </c>
      <c r="BC16">
        <f>AY109</f>
        <v>0</v>
      </c>
      <c r="BD16" s="22">
        <f>AD109</f>
        <v>164</v>
      </c>
      <c r="BE16">
        <f t="shared" si="24"/>
        <v>71</v>
      </c>
      <c r="BF16">
        <f t="shared" si="25"/>
        <v>79</v>
      </c>
      <c r="BG16">
        <f t="shared" si="5"/>
        <v>84</v>
      </c>
      <c r="BH16">
        <f t="shared" si="5"/>
        <v>89</v>
      </c>
      <c r="BI16">
        <f t="shared" si="5"/>
        <v>93</v>
      </c>
      <c r="BJ16">
        <f t="shared" si="5"/>
        <v>97</v>
      </c>
      <c r="BK16">
        <f t="shared" si="26"/>
        <v>89.02922731631328</v>
      </c>
      <c r="BN16">
        <f t="shared" si="27"/>
        <v>8.378855601167665E-22</v>
      </c>
      <c r="BO16">
        <f t="shared" si="28"/>
        <v>1.4603954122226884E-15</v>
      </c>
      <c r="BP16">
        <f t="shared" si="29"/>
        <v>0</v>
      </c>
      <c r="CP16">
        <f t="shared" si="45"/>
        <v>21</v>
      </c>
      <c r="CQ16" s="11" t="s">
        <v>13</v>
      </c>
      <c r="CR16" s="11" t="s">
        <v>14</v>
      </c>
    </row>
    <row r="17" spans="2:96" ht="12.75">
      <c r="B17">
        <f t="shared" si="30"/>
        <v>72</v>
      </c>
      <c r="C17" s="11" t="str">
        <f t="shared" si="6"/>
        <v>0.027281</v>
      </c>
      <c r="D17" s="11" t="str">
        <f t="shared" si="7"/>
        <v>0.020665</v>
      </c>
      <c r="E17" t="str">
        <f t="shared" si="8"/>
        <v>0.027281</v>
      </c>
      <c r="F17" t="str">
        <f t="shared" si="9"/>
        <v>0.020665</v>
      </c>
      <c r="G17">
        <f t="shared" si="31"/>
        <v>879057.7539126928</v>
      </c>
      <c r="H17">
        <f t="shared" si="10"/>
        <v>11426862.482531402</v>
      </c>
      <c r="I17">
        <f t="shared" si="11"/>
        <v>10987333.605575057</v>
      </c>
      <c r="J17" s="15">
        <f t="shared" si="12"/>
        <v>879057.7539126928</v>
      </c>
      <c r="K17" s="15">
        <f t="shared" si="0"/>
        <v>11426862.482531402</v>
      </c>
      <c r="L17" s="15">
        <f t="shared" si="13"/>
        <v>11023961.011988085</v>
      </c>
      <c r="M17" s="16">
        <f t="shared" si="14"/>
        <v>12.540656132000827</v>
      </c>
      <c r="N17" s="16">
        <f t="shared" si="15"/>
        <v>12.498989465334162</v>
      </c>
      <c r="O17">
        <f>G108</f>
        <v>0</v>
      </c>
      <c r="P17">
        <f>B108</f>
        <v>163</v>
      </c>
      <c r="R17" s="19">
        <f t="shared" si="16"/>
        <v>72</v>
      </c>
      <c r="S17">
        <f t="shared" si="32"/>
        <v>907419.3121982642</v>
      </c>
      <c r="T17">
        <f t="shared" si="33"/>
        <v>13866202.079122925</v>
      </c>
      <c r="U17">
        <f t="shared" si="34"/>
        <v>13412492.423023794</v>
      </c>
      <c r="V17" s="15">
        <f t="shared" si="35"/>
        <v>907419.3121982642</v>
      </c>
      <c r="W17" s="15">
        <f t="shared" si="1"/>
        <v>13866202.079122925</v>
      </c>
      <c r="X17" s="15">
        <f t="shared" si="36"/>
        <v>13450301.561032055</v>
      </c>
      <c r="Y17" s="16">
        <f t="shared" si="37"/>
        <v>14.822586846259744</v>
      </c>
      <c r="Z17" s="16">
        <f t="shared" si="38"/>
        <v>14.780920179593078</v>
      </c>
      <c r="AA17">
        <f>S108</f>
        <v>0</v>
      </c>
      <c r="AB17" s="22">
        <f>R108</f>
        <v>163</v>
      </c>
      <c r="AD17">
        <f t="shared" si="17"/>
        <v>72</v>
      </c>
      <c r="AE17">
        <f t="shared" si="2"/>
        <v>75</v>
      </c>
      <c r="AF17">
        <f t="shared" si="2"/>
        <v>79</v>
      </c>
      <c r="AG17">
        <f t="shared" si="2"/>
        <v>84</v>
      </c>
      <c r="AH17">
        <f t="shared" si="2"/>
        <v>89</v>
      </c>
      <c r="AI17">
        <f t="shared" si="2"/>
        <v>93</v>
      </c>
      <c r="AJ17">
        <f t="shared" si="3"/>
        <v>84.49898946533416</v>
      </c>
      <c r="AL17" s="22">
        <f t="shared" si="18"/>
        <v>72</v>
      </c>
      <c r="AM17">
        <f t="shared" si="19"/>
        <v>76</v>
      </c>
      <c r="AN17">
        <f t="shared" si="4"/>
        <v>80</v>
      </c>
      <c r="AO17">
        <f t="shared" si="4"/>
        <v>86</v>
      </c>
      <c r="AP17">
        <f t="shared" si="4"/>
        <v>92</v>
      </c>
      <c r="AQ17">
        <f t="shared" si="4"/>
        <v>96</v>
      </c>
      <c r="AR17" s="24">
        <f t="shared" si="20"/>
        <v>86.78092017959308</v>
      </c>
      <c r="AS17">
        <f t="shared" si="21"/>
        <v>72</v>
      </c>
      <c r="AT17">
        <f t="shared" si="39"/>
        <v>0.8790577539126926</v>
      </c>
      <c r="AU17">
        <f t="shared" si="40"/>
        <v>0.9074193121982642</v>
      </c>
      <c r="AV17">
        <f t="shared" si="22"/>
        <v>0.7976739824380065</v>
      </c>
      <c r="AW17">
        <f t="shared" si="41"/>
        <v>0.9888030836729503</v>
      </c>
      <c r="AY17">
        <f t="shared" si="42"/>
        <v>988803.0836729503</v>
      </c>
      <c r="AZ17">
        <f t="shared" si="43"/>
        <v>17398638.819179296</v>
      </c>
      <c r="BA17">
        <f t="shared" si="44"/>
        <v>16904237.277342822</v>
      </c>
      <c r="BB17">
        <f t="shared" si="23"/>
        <v>879057.7539126928</v>
      </c>
      <c r="BC17">
        <f>AY108</f>
        <v>0</v>
      </c>
      <c r="BD17" s="22">
        <f>AD108</f>
        <v>163</v>
      </c>
      <c r="BE17">
        <f t="shared" si="24"/>
        <v>72</v>
      </c>
      <c r="BF17">
        <f t="shared" si="25"/>
        <v>80</v>
      </c>
      <c r="BG17">
        <f t="shared" si="5"/>
        <v>84</v>
      </c>
      <c r="BH17">
        <f t="shared" si="5"/>
        <v>89</v>
      </c>
      <c r="BI17">
        <f t="shared" si="5"/>
        <v>93</v>
      </c>
      <c r="BJ17">
        <f t="shared" si="5"/>
        <v>97</v>
      </c>
      <c r="BK17">
        <f t="shared" si="26"/>
        <v>89.09565590607923</v>
      </c>
      <c r="BN17">
        <f t="shared" si="27"/>
        <v>3.890831183224335E-24</v>
      </c>
      <c r="BO17">
        <f t="shared" si="28"/>
        <v>3.73415525786509E-17</v>
      </c>
      <c r="BP17">
        <f t="shared" si="29"/>
        <v>0</v>
      </c>
      <c r="CP17">
        <f t="shared" si="45"/>
        <v>22</v>
      </c>
      <c r="CQ17" s="11" t="s">
        <v>15</v>
      </c>
      <c r="CR17" s="11" t="s">
        <v>16</v>
      </c>
    </row>
    <row r="18" spans="2:96" ht="12.75">
      <c r="B18">
        <f t="shared" si="30"/>
        <v>73</v>
      </c>
      <c r="C18" s="11" t="str">
        <f t="shared" si="6"/>
        <v>0.030387</v>
      </c>
      <c r="D18" s="11" t="str">
        <f t="shared" si="7"/>
        <v>0.022970</v>
      </c>
      <c r="E18" t="str">
        <f t="shared" si="8"/>
        <v>0.030387</v>
      </c>
      <c r="F18" t="str">
        <f t="shared" si="9"/>
        <v>0.022970</v>
      </c>
      <c r="G18">
        <f t="shared" si="31"/>
        <v>855076.1793282006</v>
      </c>
      <c r="H18">
        <f t="shared" si="10"/>
        <v>10547804.72861871</v>
      </c>
      <c r="I18">
        <f t="shared" si="11"/>
        <v>10120266.63895461</v>
      </c>
      <c r="J18" s="15">
        <f t="shared" si="12"/>
        <v>855076.1793282006</v>
      </c>
      <c r="K18" s="15">
        <f t="shared" si="0"/>
        <v>10547804.72861871</v>
      </c>
      <c r="L18" s="15">
        <f t="shared" si="13"/>
        <v>10155894.813093284</v>
      </c>
      <c r="M18" s="16">
        <f t="shared" si="14"/>
        <v>11.877181306901061</v>
      </c>
      <c r="N18" s="16">
        <f t="shared" si="15"/>
        <v>11.835514640234395</v>
      </c>
      <c r="O18">
        <f>G107</f>
        <v>0</v>
      </c>
      <c r="P18">
        <f>B107</f>
        <v>162</v>
      </c>
      <c r="R18" s="19">
        <f t="shared" si="16"/>
        <v>73</v>
      </c>
      <c r="S18">
        <f t="shared" si="32"/>
        <v>888667.492111687</v>
      </c>
      <c r="T18">
        <f t="shared" si="33"/>
        <v>12958782.76692466</v>
      </c>
      <c r="U18">
        <f t="shared" si="34"/>
        <v>12514449.020868817</v>
      </c>
      <c r="V18" s="15">
        <f t="shared" si="35"/>
        <v>888667.492111687</v>
      </c>
      <c r="W18" s="15">
        <f t="shared" si="1"/>
        <v>12958782.76692466</v>
      </c>
      <c r="X18" s="15">
        <f t="shared" si="36"/>
        <v>12551476.833040137</v>
      </c>
      <c r="Y18" s="16">
        <f t="shared" si="37"/>
        <v>14.123929303653068</v>
      </c>
      <c r="Z18" s="16">
        <f t="shared" si="38"/>
        <v>14.082262636986401</v>
      </c>
      <c r="AA18">
        <f>S107</f>
        <v>0</v>
      </c>
      <c r="AB18" s="22">
        <f>R107</f>
        <v>162</v>
      </c>
      <c r="AD18">
        <f t="shared" si="17"/>
        <v>73</v>
      </c>
      <c r="AE18">
        <f t="shared" si="2"/>
        <v>76</v>
      </c>
      <c r="AF18">
        <f t="shared" si="2"/>
        <v>79</v>
      </c>
      <c r="AG18">
        <f t="shared" si="2"/>
        <v>84</v>
      </c>
      <c r="AH18">
        <f t="shared" si="2"/>
        <v>89</v>
      </c>
      <c r="AI18">
        <f t="shared" si="2"/>
        <v>93</v>
      </c>
      <c r="AJ18">
        <f t="shared" si="3"/>
        <v>84.8355146402344</v>
      </c>
      <c r="AL18" s="22">
        <f t="shared" si="18"/>
        <v>73</v>
      </c>
      <c r="AM18">
        <f t="shared" si="19"/>
        <v>76</v>
      </c>
      <c r="AN18">
        <f t="shared" si="4"/>
        <v>81</v>
      </c>
      <c r="AO18">
        <f t="shared" si="4"/>
        <v>87</v>
      </c>
      <c r="AP18">
        <f t="shared" si="4"/>
        <v>92</v>
      </c>
      <c r="AQ18">
        <f t="shared" si="4"/>
        <v>96</v>
      </c>
      <c r="AR18" s="24">
        <f t="shared" si="20"/>
        <v>87.0822626369864</v>
      </c>
      <c r="AS18">
        <f t="shared" si="21"/>
        <v>73</v>
      </c>
      <c r="AT18">
        <f t="shared" si="39"/>
        <v>0.8550761793282005</v>
      </c>
      <c r="AU18">
        <f t="shared" si="40"/>
        <v>0.888667492111687</v>
      </c>
      <c r="AV18">
        <f t="shared" si="22"/>
        <v>0.7598784038480351</v>
      </c>
      <c r="AW18">
        <f t="shared" si="41"/>
        <v>0.9838652675918524</v>
      </c>
      <c r="AY18">
        <f t="shared" si="42"/>
        <v>983865.2675918525</v>
      </c>
      <c r="AZ18">
        <f t="shared" si="43"/>
        <v>16409835.735506345</v>
      </c>
      <c r="BA18">
        <f t="shared" si="44"/>
        <v>15917903.101710418</v>
      </c>
      <c r="BB18">
        <f t="shared" si="23"/>
        <v>855076.1793282006</v>
      </c>
      <c r="BC18">
        <f>AY107</f>
        <v>0</v>
      </c>
      <c r="BD18" s="22">
        <f>AD107</f>
        <v>162</v>
      </c>
      <c r="BE18">
        <f t="shared" si="24"/>
        <v>73</v>
      </c>
      <c r="BF18">
        <f t="shared" si="25"/>
        <v>80</v>
      </c>
      <c r="BG18">
        <f t="shared" si="5"/>
        <v>84</v>
      </c>
      <c r="BH18">
        <f t="shared" si="5"/>
        <v>89</v>
      </c>
      <c r="BI18">
        <f t="shared" si="5"/>
        <v>93</v>
      </c>
      <c r="BJ18">
        <f t="shared" si="5"/>
        <v>97</v>
      </c>
      <c r="BK18">
        <f t="shared" si="26"/>
        <v>89.17894606714972</v>
      </c>
      <c r="BN18">
        <f t="shared" si="27"/>
        <v>1.1670517085024655E-26</v>
      </c>
      <c r="BO18">
        <f t="shared" si="28"/>
        <v>7.268282837565658E-19</v>
      </c>
      <c r="BP18">
        <f t="shared" si="29"/>
        <v>0</v>
      </c>
      <c r="CP18">
        <f t="shared" si="45"/>
        <v>23</v>
      </c>
      <c r="CQ18" s="11" t="s">
        <v>17</v>
      </c>
      <c r="CR18" s="11" t="s">
        <v>18</v>
      </c>
    </row>
    <row r="19" spans="2:96" ht="12.75">
      <c r="B19">
        <f t="shared" si="30"/>
        <v>74</v>
      </c>
      <c r="C19" s="11" t="str">
        <f t="shared" si="6"/>
        <v>0.033900</v>
      </c>
      <c r="D19" s="11" t="str">
        <f t="shared" si="7"/>
        <v>0.025458</v>
      </c>
      <c r="E19" t="str">
        <f t="shared" si="8"/>
        <v>0.033900</v>
      </c>
      <c r="F19" t="str">
        <f t="shared" si="9"/>
        <v>0.025458</v>
      </c>
      <c r="G19">
        <f t="shared" si="31"/>
        <v>829092.9794669546</v>
      </c>
      <c r="H19">
        <f t="shared" si="10"/>
        <v>9692728.549290508</v>
      </c>
      <c r="I19">
        <f t="shared" si="11"/>
        <v>9278182.05955703</v>
      </c>
      <c r="J19" s="15">
        <f t="shared" si="12"/>
        <v>829092.9794669546</v>
      </c>
      <c r="K19" s="15">
        <f t="shared" si="0"/>
        <v>9692728.549290508</v>
      </c>
      <c r="L19" s="15">
        <f t="shared" si="13"/>
        <v>9312727.600368153</v>
      </c>
      <c r="M19" s="16">
        <f t="shared" si="14"/>
        <v>11.232428486314705</v>
      </c>
      <c r="N19" s="16">
        <f t="shared" si="15"/>
        <v>11.190761819648039</v>
      </c>
      <c r="O19">
        <f>G106</f>
        <v>0</v>
      </c>
      <c r="P19">
        <f>B106</f>
        <v>161</v>
      </c>
      <c r="R19" s="19">
        <f t="shared" si="16"/>
        <v>74</v>
      </c>
      <c r="S19">
        <f t="shared" si="32"/>
        <v>868254.7998178814</v>
      </c>
      <c r="T19">
        <f t="shared" si="33"/>
        <v>12070115.274812974</v>
      </c>
      <c r="U19">
        <f t="shared" si="34"/>
        <v>11635987.874904033</v>
      </c>
      <c r="V19" s="15">
        <f t="shared" si="35"/>
        <v>868254.7998178814</v>
      </c>
      <c r="W19" s="15">
        <f t="shared" si="1"/>
        <v>12070115.274812974</v>
      </c>
      <c r="X19" s="15">
        <f t="shared" si="36"/>
        <v>11672165.158229778</v>
      </c>
      <c r="Y19" s="16">
        <f t="shared" si="37"/>
        <v>13.443248641617695</v>
      </c>
      <c r="Z19" s="16">
        <f t="shared" si="38"/>
        <v>13.401581974951029</v>
      </c>
      <c r="AA19">
        <f>S106</f>
        <v>0</v>
      </c>
      <c r="AB19" s="22">
        <f>R106</f>
        <v>161</v>
      </c>
      <c r="AD19">
        <f t="shared" si="17"/>
        <v>74</v>
      </c>
      <c r="AE19">
        <f t="shared" si="2"/>
        <v>76</v>
      </c>
      <c r="AF19">
        <f t="shared" si="2"/>
        <v>80</v>
      </c>
      <c r="AG19">
        <f t="shared" si="2"/>
        <v>84</v>
      </c>
      <c r="AH19">
        <f t="shared" si="2"/>
        <v>89</v>
      </c>
      <c r="AI19">
        <f t="shared" si="2"/>
        <v>93</v>
      </c>
      <c r="AJ19">
        <f t="shared" si="3"/>
        <v>85.19076181964803</v>
      </c>
      <c r="AL19" s="22">
        <f t="shared" si="18"/>
        <v>74</v>
      </c>
      <c r="AM19">
        <f t="shared" si="19"/>
        <v>77</v>
      </c>
      <c r="AN19">
        <f t="shared" si="4"/>
        <v>81</v>
      </c>
      <c r="AO19">
        <f t="shared" si="4"/>
        <v>87</v>
      </c>
      <c r="AP19">
        <f t="shared" si="4"/>
        <v>92</v>
      </c>
      <c r="AQ19">
        <f t="shared" si="4"/>
        <v>96</v>
      </c>
      <c r="AR19" s="24">
        <f t="shared" si="20"/>
        <v>87.40158197495103</v>
      </c>
      <c r="AS19">
        <f t="shared" si="21"/>
        <v>74</v>
      </c>
      <c r="AT19">
        <f t="shared" si="39"/>
        <v>0.8290929794669544</v>
      </c>
      <c r="AU19">
        <f t="shared" si="40"/>
        <v>0.8682547998178816</v>
      </c>
      <c r="AV19">
        <f t="shared" si="22"/>
        <v>0.7198639589174914</v>
      </c>
      <c r="AW19">
        <f t="shared" si="41"/>
        <v>0.9774838203673445</v>
      </c>
      <c r="AY19">
        <f t="shared" si="42"/>
        <v>977483.8203673445</v>
      </c>
      <c r="AZ19">
        <f t="shared" si="43"/>
        <v>15425970.467914492</v>
      </c>
      <c r="BA19">
        <f t="shared" si="44"/>
        <v>14937228.55773082</v>
      </c>
      <c r="BB19">
        <f t="shared" si="23"/>
        <v>829092.9794669546</v>
      </c>
      <c r="BC19">
        <f>AY106</f>
        <v>0</v>
      </c>
      <c r="BD19" s="22">
        <f>AD106</f>
        <v>161</v>
      </c>
      <c r="BE19">
        <f t="shared" si="24"/>
        <v>74</v>
      </c>
      <c r="BF19">
        <f t="shared" si="25"/>
        <v>80</v>
      </c>
      <c r="BG19">
        <f t="shared" si="5"/>
        <v>84</v>
      </c>
      <c r="BH19">
        <f t="shared" si="5"/>
        <v>89</v>
      </c>
      <c r="BI19">
        <f t="shared" si="5"/>
        <v>93</v>
      </c>
      <c r="BJ19">
        <f t="shared" si="5"/>
        <v>97</v>
      </c>
      <c r="BK19">
        <f t="shared" si="26"/>
        <v>89.28130516995904</v>
      </c>
      <c r="BN19">
        <f t="shared" si="27"/>
        <v>2.2273906272783866E-29</v>
      </c>
      <c r="BO19">
        <f t="shared" si="28"/>
        <v>1.0627555783507314E-20</v>
      </c>
      <c r="BP19">
        <f t="shared" si="29"/>
        <v>0</v>
      </c>
      <c r="CP19">
        <f t="shared" si="45"/>
        <v>24</v>
      </c>
      <c r="CQ19" s="11" t="s">
        <v>19</v>
      </c>
      <c r="CR19" s="11" t="s">
        <v>20</v>
      </c>
    </row>
    <row r="20" spans="2:96" ht="12.75">
      <c r="B20">
        <f t="shared" si="30"/>
        <v>75</v>
      </c>
      <c r="C20" s="11" t="str">
        <f t="shared" si="6"/>
        <v>0.037834</v>
      </c>
      <c r="D20" s="11" t="str">
        <f t="shared" si="7"/>
        <v>0.028106</v>
      </c>
      <c r="E20" t="str">
        <f t="shared" si="8"/>
        <v>0.037834</v>
      </c>
      <c r="F20" t="str">
        <f t="shared" si="9"/>
        <v>0.028106</v>
      </c>
      <c r="G20">
        <f t="shared" si="31"/>
        <v>800986.7274630248</v>
      </c>
      <c r="H20">
        <f t="shared" si="10"/>
        <v>8863635.569823554</v>
      </c>
      <c r="I20">
        <f t="shared" si="11"/>
        <v>8463142.206092041</v>
      </c>
      <c r="J20" s="15">
        <f t="shared" si="12"/>
        <v>800986.7274630248</v>
      </c>
      <c r="K20" s="15">
        <f t="shared" si="0"/>
        <v>8863635.569823554</v>
      </c>
      <c r="L20" s="15">
        <f t="shared" si="13"/>
        <v>8496516.653069668</v>
      </c>
      <c r="M20" s="16">
        <f t="shared" si="14"/>
        <v>10.607562349978995</v>
      </c>
      <c r="N20" s="16">
        <f t="shared" si="15"/>
        <v>10.565895683312327</v>
      </c>
      <c r="O20">
        <f>G105</f>
        <v>0</v>
      </c>
      <c r="P20">
        <f>B105</f>
        <v>160</v>
      </c>
      <c r="R20" s="19">
        <f t="shared" si="16"/>
        <v>75</v>
      </c>
      <c r="S20">
        <f t="shared" si="32"/>
        <v>846150.7691241178</v>
      </c>
      <c r="T20">
        <f t="shared" si="33"/>
        <v>11201860.474995093</v>
      </c>
      <c r="U20">
        <f t="shared" si="34"/>
        <v>10778785.090433035</v>
      </c>
      <c r="V20" s="15">
        <f t="shared" si="35"/>
        <v>846150.7691241178</v>
      </c>
      <c r="W20" s="15">
        <f t="shared" si="1"/>
        <v>11201860.474995093</v>
      </c>
      <c r="X20" s="15">
        <f t="shared" si="36"/>
        <v>10814041.372479873</v>
      </c>
      <c r="Y20" s="16">
        <f t="shared" si="37"/>
        <v>12.780277188276848</v>
      </c>
      <c r="Z20" s="16">
        <f t="shared" si="38"/>
        <v>12.738610521610182</v>
      </c>
      <c r="AA20">
        <f>S105</f>
        <v>0</v>
      </c>
      <c r="AB20" s="22">
        <f>R105</f>
        <v>160</v>
      </c>
      <c r="AD20">
        <f t="shared" si="17"/>
        <v>75</v>
      </c>
      <c r="AE20">
        <f aca="true" t="shared" si="46" ref="AE20:AI29">VLOOKUP($G20*(100-AE$9)/100,$O$10:$P$115,2)-1</f>
        <v>77</v>
      </c>
      <c r="AF20">
        <f t="shared" si="46"/>
        <v>80</v>
      </c>
      <c r="AG20">
        <f t="shared" si="46"/>
        <v>85</v>
      </c>
      <c r="AH20">
        <f t="shared" si="46"/>
        <v>89</v>
      </c>
      <c r="AI20">
        <f t="shared" si="46"/>
        <v>93</v>
      </c>
      <c r="AJ20">
        <f t="shared" si="3"/>
        <v>85.56589568331233</v>
      </c>
      <c r="AL20" s="22">
        <f t="shared" si="18"/>
        <v>75</v>
      </c>
      <c r="AM20">
        <f t="shared" si="19"/>
        <v>78</v>
      </c>
      <c r="AN20">
        <f t="shared" si="4"/>
        <v>82</v>
      </c>
      <c r="AO20">
        <f t="shared" si="4"/>
        <v>87</v>
      </c>
      <c r="AP20">
        <f t="shared" si="4"/>
        <v>92</v>
      </c>
      <c r="AQ20">
        <f t="shared" si="4"/>
        <v>97</v>
      </c>
      <c r="AR20" s="24">
        <f t="shared" si="20"/>
        <v>87.73861052161018</v>
      </c>
      <c r="AS20">
        <f t="shared" si="21"/>
        <v>75</v>
      </c>
      <c r="AT20">
        <f t="shared" si="39"/>
        <v>0.8009867274630246</v>
      </c>
      <c r="AU20">
        <f t="shared" si="40"/>
        <v>0.8461507691241179</v>
      </c>
      <c r="AV20">
        <f t="shared" si="22"/>
        <v>0.6777555355010485</v>
      </c>
      <c r="AW20">
        <f t="shared" si="41"/>
        <v>0.9693819610860939</v>
      </c>
      <c r="AY20">
        <f t="shared" si="42"/>
        <v>969381.9610860939</v>
      </c>
      <c r="AZ20">
        <f t="shared" si="43"/>
        <v>14448486.647547148</v>
      </c>
      <c r="BA20">
        <f t="shared" si="44"/>
        <v>13963795.667004101</v>
      </c>
      <c r="BB20">
        <f t="shared" si="23"/>
        <v>800986.7274630248</v>
      </c>
      <c r="BC20">
        <f>AY105</f>
        <v>0</v>
      </c>
      <c r="BD20" s="22">
        <f>AD105</f>
        <v>160</v>
      </c>
      <c r="BE20">
        <f t="shared" si="24"/>
        <v>75</v>
      </c>
      <c r="BF20">
        <f t="shared" si="25"/>
        <v>80</v>
      </c>
      <c r="BG20">
        <f t="shared" si="5"/>
        <v>84</v>
      </c>
      <c r="BH20">
        <f t="shared" si="5"/>
        <v>89</v>
      </c>
      <c r="BI20">
        <f t="shared" si="5"/>
        <v>93</v>
      </c>
      <c r="BJ20">
        <f t="shared" si="5"/>
        <v>97</v>
      </c>
      <c r="BK20">
        <f t="shared" si="26"/>
        <v>89.40484373296889</v>
      </c>
      <c r="BN20">
        <f t="shared" si="27"/>
        <v>2.6753587782880306E-32</v>
      </c>
      <c r="BO20">
        <f t="shared" si="28"/>
        <v>1.1495729626524719E-22</v>
      </c>
      <c r="BP20">
        <f t="shared" si="29"/>
        <v>0</v>
      </c>
      <c r="CP20">
        <f t="shared" si="45"/>
        <v>25</v>
      </c>
      <c r="CQ20" s="11" t="s">
        <v>19</v>
      </c>
      <c r="CR20" s="11" t="s">
        <v>21</v>
      </c>
    </row>
    <row r="21" spans="2:96" ht="12.75">
      <c r="B21">
        <f t="shared" si="30"/>
        <v>76</v>
      </c>
      <c r="C21" s="11" t="str">
        <f t="shared" si="6"/>
        <v>0.042169</v>
      </c>
      <c r="D21" s="11" t="str">
        <f t="shared" si="7"/>
        <v>0.030966</v>
      </c>
      <c r="E21" t="str">
        <f t="shared" si="8"/>
        <v>0.042169</v>
      </c>
      <c r="F21" t="str">
        <f t="shared" si="9"/>
        <v>0.030966</v>
      </c>
      <c r="G21">
        <f t="shared" si="31"/>
        <v>770682.1956161887</v>
      </c>
      <c r="H21">
        <f t="shared" si="10"/>
        <v>8062648.842360529</v>
      </c>
      <c r="I21">
        <f t="shared" si="11"/>
        <v>7677307.744552434</v>
      </c>
      <c r="J21" s="15">
        <f t="shared" si="12"/>
        <v>770682.1956161887</v>
      </c>
      <c r="K21" s="15">
        <f t="shared" si="0"/>
        <v>8062648.842360529</v>
      </c>
      <c r="L21" s="15">
        <f t="shared" si="13"/>
        <v>7709419.50270311</v>
      </c>
      <c r="M21" s="16">
        <f t="shared" si="14"/>
        <v>10.003370450953712</v>
      </c>
      <c r="N21" s="16">
        <f t="shared" si="15"/>
        <v>9.961703784287044</v>
      </c>
      <c r="O21">
        <f>G104</f>
        <v>0</v>
      </c>
      <c r="P21">
        <f>B104</f>
        <v>159</v>
      </c>
      <c r="R21" s="19">
        <f t="shared" si="16"/>
        <v>76</v>
      </c>
      <c r="S21">
        <f t="shared" si="32"/>
        <v>822368.8556071153</v>
      </c>
      <c r="T21">
        <f t="shared" si="33"/>
        <v>10355709.705870975</v>
      </c>
      <c r="U21">
        <f t="shared" si="34"/>
        <v>9944525.278067417</v>
      </c>
      <c r="V21" s="15">
        <f t="shared" si="35"/>
        <v>822368.8556071153</v>
      </c>
      <c r="W21" s="15">
        <f t="shared" si="1"/>
        <v>10355709.705870975</v>
      </c>
      <c r="X21" s="15">
        <f t="shared" si="36"/>
        <v>9978790.647051048</v>
      </c>
      <c r="Y21" s="16">
        <f t="shared" si="37"/>
        <v>12.134203014879725</v>
      </c>
      <c r="Z21" s="16">
        <f t="shared" si="38"/>
        <v>12.092536348213057</v>
      </c>
      <c r="AA21">
        <f>S104</f>
        <v>0</v>
      </c>
      <c r="AB21" s="22">
        <f>R104</f>
        <v>159</v>
      </c>
      <c r="AD21">
        <f t="shared" si="17"/>
        <v>76</v>
      </c>
      <c r="AE21">
        <f t="shared" si="46"/>
        <v>78</v>
      </c>
      <c r="AF21">
        <f t="shared" si="46"/>
        <v>81</v>
      </c>
      <c r="AG21">
        <f t="shared" si="46"/>
        <v>85</v>
      </c>
      <c r="AH21">
        <f t="shared" si="46"/>
        <v>90</v>
      </c>
      <c r="AI21">
        <f t="shared" si="46"/>
        <v>93</v>
      </c>
      <c r="AJ21">
        <f t="shared" si="3"/>
        <v>85.96170378428704</v>
      </c>
      <c r="AL21" s="22">
        <f t="shared" si="18"/>
        <v>76</v>
      </c>
      <c r="AM21">
        <f t="shared" si="19"/>
        <v>79</v>
      </c>
      <c r="AN21">
        <f t="shared" si="4"/>
        <v>82</v>
      </c>
      <c r="AO21">
        <f t="shared" si="4"/>
        <v>87</v>
      </c>
      <c r="AP21">
        <f t="shared" si="4"/>
        <v>92</v>
      </c>
      <c r="AQ21">
        <f t="shared" si="4"/>
        <v>97</v>
      </c>
      <c r="AR21" s="24">
        <f t="shared" si="20"/>
        <v>88.09253634821306</v>
      </c>
      <c r="AS21">
        <f t="shared" si="21"/>
        <v>76</v>
      </c>
      <c r="AT21">
        <f t="shared" si="39"/>
        <v>0.7706821956161884</v>
      </c>
      <c r="AU21">
        <f t="shared" si="40"/>
        <v>0.8223688556071155</v>
      </c>
      <c r="AV21">
        <f t="shared" si="22"/>
        <v>0.633785035245664</v>
      </c>
      <c r="AW21">
        <f t="shared" si="41"/>
        <v>0.9592660159776398</v>
      </c>
      <c r="AY21">
        <f t="shared" si="42"/>
        <v>959266.0159776398</v>
      </c>
      <c r="AZ21">
        <f t="shared" si="43"/>
        <v>13479104.686461054</v>
      </c>
      <c r="BA21">
        <f t="shared" si="44"/>
        <v>12999471.678472234</v>
      </c>
      <c r="BB21">
        <f t="shared" si="23"/>
        <v>770682.1956161887</v>
      </c>
      <c r="BC21">
        <f>AY104</f>
        <v>0</v>
      </c>
      <c r="BD21" s="22">
        <f>AD104</f>
        <v>159</v>
      </c>
      <c r="BE21">
        <f t="shared" si="24"/>
        <v>76</v>
      </c>
      <c r="BF21">
        <f t="shared" si="25"/>
        <v>81</v>
      </c>
      <c r="BG21">
        <f t="shared" si="5"/>
        <v>85</v>
      </c>
      <c r="BH21">
        <f t="shared" si="5"/>
        <v>89</v>
      </c>
      <c r="BI21">
        <f t="shared" si="5"/>
        <v>93</v>
      </c>
      <c r="BJ21">
        <f t="shared" si="5"/>
        <v>97</v>
      </c>
      <c r="BK21">
        <f t="shared" si="26"/>
        <v>89.55147733991573</v>
      </c>
      <c r="BN21">
        <f t="shared" si="27"/>
        <v>2.0109274092758483E-35</v>
      </c>
      <c r="BO21">
        <f t="shared" si="28"/>
        <v>9.044174626894247E-25</v>
      </c>
      <c r="BP21">
        <f t="shared" si="29"/>
        <v>0</v>
      </c>
      <c r="CP21">
        <f t="shared" si="45"/>
        <v>26</v>
      </c>
      <c r="CQ21" s="11" t="s">
        <v>22</v>
      </c>
      <c r="CR21" s="11" t="s">
        <v>23</v>
      </c>
    </row>
    <row r="22" spans="2:96" ht="12.75">
      <c r="B22">
        <f t="shared" si="30"/>
        <v>77</v>
      </c>
      <c r="C22" s="11" t="str">
        <f t="shared" si="6"/>
        <v>0.046906</v>
      </c>
      <c r="D22" s="11" t="str">
        <f t="shared" si="7"/>
        <v>0.034105</v>
      </c>
      <c r="E22" t="str">
        <f t="shared" si="8"/>
        <v>0.046906</v>
      </c>
      <c r="F22" t="str">
        <f t="shared" si="9"/>
        <v>0.034105</v>
      </c>
      <c r="G22">
        <f t="shared" si="31"/>
        <v>738183.2981092497</v>
      </c>
      <c r="H22">
        <f t="shared" si="10"/>
        <v>7291966.646744341</v>
      </c>
      <c r="I22">
        <f t="shared" si="11"/>
        <v>6922874.997689716</v>
      </c>
      <c r="J22" s="15">
        <f t="shared" si="12"/>
        <v>738183.2981092497</v>
      </c>
      <c r="K22" s="15">
        <f t="shared" si="0"/>
        <v>7291966.646744341</v>
      </c>
      <c r="L22" s="15">
        <f t="shared" si="13"/>
        <v>6953632.635110934</v>
      </c>
      <c r="M22" s="16">
        <f t="shared" si="14"/>
        <v>9.419926802627023</v>
      </c>
      <c r="N22" s="16">
        <f t="shared" si="15"/>
        <v>9.378260135960355</v>
      </c>
      <c r="O22">
        <f>G103</f>
        <v>0</v>
      </c>
      <c r="P22">
        <f>B103</f>
        <v>158</v>
      </c>
      <c r="R22" s="19">
        <f t="shared" si="16"/>
        <v>77</v>
      </c>
      <c r="S22">
        <f t="shared" si="32"/>
        <v>796903.3816243854</v>
      </c>
      <c r="T22">
        <f t="shared" si="33"/>
        <v>9533340.85026386</v>
      </c>
      <c r="U22">
        <f t="shared" si="34"/>
        <v>9134889.159451667</v>
      </c>
      <c r="V22" s="15">
        <f t="shared" si="35"/>
        <v>796903.3816243854</v>
      </c>
      <c r="W22" s="15">
        <f t="shared" si="1"/>
        <v>9533340.85026386</v>
      </c>
      <c r="X22" s="15">
        <f t="shared" si="36"/>
        <v>9168093.46701935</v>
      </c>
      <c r="Y22" s="16">
        <f t="shared" si="37"/>
        <v>11.504648717051955</v>
      </c>
      <c r="Z22" s="16">
        <f t="shared" si="38"/>
        <v>11.462982050385289</v>
      </c>
      <c r="AA22">
        <f>S103</f>
        <v>0</v>
      </c>
      <c r="AB22" s="22">
        <f>R103</f>
        <v>158</v>
      </c>
      <c r="AD22">
        <f t="shared" si="17"/>
        <v>77</v>
      </c>
      <c r="AE22">
        <f t="shared" si="46"/>
        <v>79</v>
      </c>
      <c r="AF22">
        <f t="shared" si="46"/>
        <v>81</v>
      </c>
      <c r="AG22">
        <f t="shared" si="46"/>
        <v>85</v>
      </c>
      <c r="AH22">
        <f t="shared" si="46"/>
        <v>90</v>
      </c>
      <c r="AI22">
        <f t="shared" si="46"/>
        <v>94</v>
      </c>
      <c r="AJ22">
        <f t="shared" si="3"/>
        <v>86.37826013596036</v>
      </c>
      <c r="AL22" s="22">
        <f t="shared" si="18"/>
        <v>77</v>
      </c>
      <c r="AM22">
        <f t="shared" si="19"/>
        <v>79</v>
      </c>
      <c r="AN22">
        <f t="shared" si="4"/>
        <v>83</v>
      </c>
      <c r="AO22">
        <f t="shared" si="4"/>
        <v>88</v>
      </c>
      <c r="AP22">
        <f t="shared" si="4"/>
        <v>92</v>
      </c>
      <c r="AQ22">
        <f t="shared" si="4"/>
        <v>97</v>
      </c>
      <c r="AR22" s="24">
        <f t="shared" si="20"/>
        <v>88.46298205038529</v>
      </c>
      <c r="AS22">
        <f t="shared" si="21"/>
        <v>77</v>
      </c>
      <c r="AT22">
        <f t="shared" si="39"/>
        <v>0.7381832981092494</v>
      </c>
      <c r="AU22">
        <f t="shared" si="40"/>
        <v>0.7969033816243855</v>
      </c>
      <c r="AV22">
        <f t="shared" si="22"/>
        <v>0.5882607665219027</v>
      </c>
      <c r="AW22">
        <f t="shared" si="41"/>
        <v>0.9468259132117322</v>
      </c>
      <c r="AY22">
        <f t="shared" si="42"/>
        <v>946825.9132117322</v>
      </c>
      <c r="AZ22">
        <f t="shared" si="43"/>
        <v>12519838.670483414</v>
      </c>
      <c r="BA22">
        <f t="shared" si="44"/>
        <v>12046425.713877548</v>
      </c>
      <c r="BB22">
        <f t="shared" si="23"/>
        <v>738183.2981092497</v>
      </c>
      <c r="BC22">
        <f>AY103</f>
        <v>0</v>
      </c>
      <c r="BD22" s="22">
        <f>AD103</f>
        <v>158</v>
      </c>
      <c r="BE22">
        <f t="shared" si="24"/>
        <v>77</v>
      </c>
      <c r="BF22">
        <f t="shared" si="25"/>
        <v>81</v>
      </c>
      <c r="BG22">
        <f t="shared" si="5"/>
        <v>85</v>
      </c>
      <c r="BH22">
        <f t="shared" si="5"/>
        <v>89</v>
      </c>
      <c r="BI22">
        <f t="shared" si="5"/>
        <v>93</v>
      </c>
      <c r="BJ22">
        <f t="shared" si="5"/>
        <v>97</v>
      </c>
      <c r="BK22">
        <f t="shared" si="26"/>
        <v>89.72295735233399</v>
      </c>
      <c r="BN22">
        <f t="shared" si="27"/>
        <v>9.468324150818002E-39</v>
      </c>
      <c r="BO22">
        <f t="shared" si="28"/>
        <v>5.0826126815781134E-27</v>
      </c>
      <c r="BP22">
        <f t="shared" si="29"/>
        <v>0</v>
      </c>
      <c r="CP22">
        <f t="shared" si="45"/>
        <v>27</v>
      </c>
      <c r="CQ22" s="11" t="s">
        <v>24</v>
      </c>
      <c r="CR22" s="11" t="s">
        <v>25</v>
      </c>
    </row>
    <row r="23" spans="2:96" ht="12.75">
      <c r="B23">
        <f t="shared" si="30"/>
        <v>78</v>
      </c>
      <c r="C23" s="11" t="str">
        <f t="shared" si="6"/>
        <v>0.052123</v>
      </c>
      <c r="D23" s="11" t="str">
        <f t="shared" si="7"/>
        <v>0.037595</v>
      </c>
      <c r="E23" t="str">
        <f t="shared" si="8"/>
        <v>0.052123</v>
      </c>
      <c r="F23" t="str">
        <f t="shared" si="9"/>
        <v>0.037595</v>
      </c>
      <c r="G23">
        <f t="shared" si="31"/>
        <v>703558.0723281372</v>
      </c>
      <c r="H23">
        <f t="shared" si="10"/>
        <v>6553783.3486350905</v>
      </c>
      <c r="I23">
        <f t="shared" si="11"/>
        <v>6202004.312471022</v>
      </c>
      <c r="J23" s="15">
        <f t="shared" si="12"/>
        <v>703558.0723281372</v>
      </c>
      <c r="K23" s="15">
        <f t="shared" si="0"/>
        <v>6553783.3486350905</v>
      </c>
      <c r="L23" s="15">
        <f t="shared" si="13"/>
        <v>6231319.232151361</v>
      </c>
      <c r="M23" s="16">
        <f t="shared" si="14"/>
        <v>8.856865520043517</v>
      </c>
      <c r="N23" s="16">
        <f t="shared" si="15"/>
        <v>8.815198853376849</v>
      </c>
      <c r="O23">
        <f>G102</f>
        <v>0</v>
      </c>
      <c r="P23">
        <f>B102</f>
        <v>157</v>
      </c>
      <c r="R23" s="19">
        <f t="shared" si="16"/>
        <v>78</v>
      </c>
      <c r="S23">
        <f t="shared" si="32"/>
        <v>769724.9917940857</v>
      </c>
      <c r="T23">
        <f t="shared" si="33"/>
        <v>8736437.468639474</v>
      </c>
      <c r="U23">
        <f t="shared" si="34"/>
        <v>8351574.972742432</v>
      </c>
      <c r="V23" s="15">
        <f t="shared" si="35"/>
        <v>769724.9917940857</v>
      </c>
      <c r="W23" s="15">
        <f t="shared" si="1"/>
        <v>8736437.468639474</v>
      </c>
      <c r="X23" s="15">
        <f t="shared" si="36"/>
        <v>8383646.847400518</v>
      </c>
      <c r="Y23" s="16">
        <f t="shared" si="37"/>
        <v>10.891743072886067</v>
      </c>
      <c r="Z23" s="16">
        <f t="shared" si="38"/>
        <v>10.8500764062194</v>
      </c>
      <c r="AA23">
        <f>S102</f>
        <v>0</v>
      </c>
      <c r="AB23" s="22">
        <f>R102</f>
        <v>157</v>
      </c>
      <c r="AD23">
        <f t="shared" si="17"/>
        <v>78</v>
      </c>
      <c r="AE23">
        <f t="shared" si="46"/>
        <v>79</v>
      </c>
      <c r="AF23">
        <f t="shared" si="46"/>
        <v>82</v>
      </c>
      <c r="AG23">
        <f t="shared" si="46"/>
        <v>86</v>
      </c>
      <c r="AH23">
        <f t="shared" si="46"/>
        <v>90</v>
      </c>
      <c r="AI23">
        <f t="shared" si="46"/>
        <v>94</v>
      </c>
      <c r="AJ23">
        <f t="shared" si="3"/>
        <v>86.81519885337684</v>
      </c>
      <c r="AL23" s="22">
        <f t="shared" si="18"/>
        <v>78</v>
      </c>
      <c r="AM23">
        <f t="shared" si="19"/>
        <v>80</v>
      </c>
      <c r="AN23">
        <f t="shared" si="4"/>
        <v>83</v>
      </c>
      <c r="AO23">
        <f t="shared" si="4"/>
        <v>88</v>
      </c>
      <c r="AP23">
        <f t="shared" si="4"/>
        <v>93</v>
      </c>
      <c r="AQ23">
        <f t="shared" si="4"/>
        <v>97</v>
      </c>
      <c r="AR23" s="24">
        <f t="shared" si="20"/>
        <v>88.8500764062194</v>
      </c>
      <c r="AS23">
        <f t="shared" si="21"/>
        <v>78</v>
      </c>
      <c r="AT23">
        <f t="shared" si="39"/>
        <v>0.7035580723281369</v>
      </c>
      <c r="AU23">
        <f t="shared" si="40"/>
        <v>0.7697249917940857</v>
      </c>
      <c r="AV23">
        <f t="shared" si="22"/>
        <v>0.5415462314494379</v>
      </c>
      <c r="AW23">
        <f t="shared" si="41"/>
        <v>0.9317368326727846</v>
      </c>
      <c r="AY23">
        <f t="shared" si="42"/>
        <v>931736.8326727846</v>
      </c>
      <c r="AZ23">
        <f t="shared" si="43"/>
        <v>11573012.757271681</v>
      </c>
      <c r="BA23">
        <f t="shared" si="44"/>
        <v>11107144.340935288</v>
      </c>
      <c r="BB23">
        <f t="shared" si="23"/>
        <v>703558.0723281372</v>
      </c>
      <c r="BC23">
        <f>AY102</f>
        <v>0</v>
      </c>
      <c r="BD23" s="22">
        <f>AD102</f>
        <v>157</v>
      </c>
      <c r="BE23">
        <f t="shared" si="24"/>
        <v>78</v>
      </c>
      <c r="BF23">
        <f t="shared" si="25"/>
        <v>81</v>
      </c>
      <c r="BG23">
        <f t="shared" si="5"/>
        <v>85</v>
      </c>
      <c r="BH23">
        <f t="shared" si="5"/>
        <v>89</v>
      </c>
      <c r="BI23">
        <f t="shared" si="5"/>
        <v>93</v>
      </c>
      <c r="BJ23">
        <f t="shared" si="5"/>
        <v>97</v>
      </c>
      <c r="BK23">
        <f t="shared" si="26"/>
        <v>89.92090293250861</v>
      </c>
      <c r="BN23">
        <f t="shared" si="27"/>
        <v>2.8065020035338085E-42</v>
      </c>
      <c r="BO23">
        <f t="shared" si="28"/>
        <v>2.0028121587993152E-29</v>
      </c>
      <c r="BP23">
        <f t="shared" si="29"/>
        <v>0</v>
      </c>
      <c r="CP23">
        <f t="shared" si="45"/>
        <v>28</v>
      </c>
      <c r="CQ23" s="11" t="s">
        <v>26</v>
      </c>
      <c r="CR23" s="11" t="s">
        <v>27</v>
      </c>
    </row>
    <row r="24" spans="2:96" ht="12.75">
      <c r="B24">
        <f t="shared" si="30"/>
        <v>79</v>
      </c>
      <c r="C24" s="11" t="str">
        <f t="shared" si="6"/>
        <v>0.057927</v>
      </c>
      <c r="D24" s="11" t="str">
        <f t="shared" si="7"/>
        <v>0.041506</v>
      </c>
      <c r="E24" t="str">
        <f t="shared" si="8"/>
        <v>0.057927</v>
      </c>
      <c r="F24" t="str">
        <f t="shared" si="9"/>
        <v>0.041506</v>
      </c>
      <c r="G24">
        <f t="shared" si="31"/>
        <v>666886.5149241777</v>
      </c>
      <c r="H24">
        <f t="shared" si="10"/>
        <v>5850225.276306953</v>
      </c>
      <c r="I24">
        <f t="shared" si="11"/>
        <v>5516782.018844864</v>
      </c>
      <c r="J24" s="15">
        <f t="shared" si="12"/>
        <v>666886.5149241777</v>
      </c>
      <c r="K24" s="15">
        <f t="shared" si="0"/>
        <v>5850225.276306953</v>
      </c>
      <c r="L24" s="15">
        <f t="shared" si="13"/>
        <v>5544568.956966706</v>
      </c>
      <c r="M24" s="16">
        <f t="shared" si="14"/>
        <v>8.314111671004625</v>
      </c>
      <c r="N24" s="16">
        <f t="shared" si="15"/>
        <v>8.272445004337957</v>
      </c>
      <c r="O24">
        <f>G101</f>
        <v>0</v>
      </c>
      <c r="P24">
        <f>B101</f>
        <v>156</v>
      </c>
      <c r="R24" s="19">
        <f t="shared" si="16"/>
        <v>79</v>
      </c>
      <c r="S24">
        <f t="shared" si="32"/>
        <v>740787.1807275871</v>
      </c>
      <c r="T24">
        <f t="shared" si="33"/>
        <v>7966712.476845388</v>
      </c>
      <c r="U24">
        <f t="shared" si="34"/>
        <v>7596318.886481594</v>
      </c>
      <c r="V24" s="15">
        <f t="shared" si="35"/>
        <v>740787.1807275871</v>
      </c>
      <c r="W24" s="15">
        <f t="shared" si="1"/>
        <v>7966712.476845388</v>
      </c>
      <c r="X24" s="15">
        <f t="shared" si="36"/>
        <v>7627185.019011911</v>
      </c>
      <c r="Y24" s="16">
        <f t="shared" si="37"/>
        <v>10.296054275022193</v>
      </c>
      <c r="Z24" s="16">
        <f t="shared" si="38"/>
        <v>10.254387608355525</v>
      </c>
      <c r="AA24">
        <f>S101</f>
        <v>0</v>
      </c>
      <c r="AB24" s="22">
        <f>R101</f>
        <v>156</v>
      </c>
      <c r="AD24">
        <f t="shared" si="17"/>
        <v>79</v>
      </c>
      <c r="AE24">
        <f t="shared" si="46"/>
        <v>80</v>
      </c>
      <c r="AF24">
        <f t="shared" si="46"/>
        <v>83</v>
      </c>
      <c r="AG24">
        <f t="shared" si="46"/>
        <v>86</v>
      </c>
      <c r="AH24">
        <f t="shared" si="46"/>
        <v>90</v>
      </c>
      <c r="AI24">
        <f t="shared" si="46"/>
        <v>94</v>
      </c>
      <c r="AJ24">
        <f t="shared" si="3"/>
        <v>87.27244500433795</v>
      </c>
      <c r="AL24" s="22">
        <f t="shared" si="18"/>
        <v>79</v>
      </c>
      <c r="AM24">
        <f t="shared" si="19"/>
        <v>81</v>
      </c>
      <c r="AN24">
        <f t="shared" si="4"/>
        <v>84</v>
      </c>
      <c r="AO24">
        <f t="shared" si="4"/>
        <v>88</v>
      </c>
      <c r="AP24">
        <f t="shared" si="4"/>
        <v>93</v>
      </c>
      <c r="AQ24">
        <f t="shared" si="4"/>
        <v>97</v>
      </c>
      <c r="AR24" s="24">
        <f t="shared" si="20"/>
        <v>89.25438760835553</v>
      </c>
      <c r="AS24">
        <f t="shared" si="21"/>
        <v>79</v>
      </c>
      <c r="AT24">
        <f t="shared" si="39"/>
        <v>0.6668865149241774</v>
      </c>
      <c r="AU24">
        <f t="shared" si="40"/>
        <v>0.740787180727587</v>
      </c>
      <c r="AV24">
        <f t="shared" si="22"/>
        <v>0.49402098125592725</v>
      </c>
      <c r="AW24">
        <f t="shared" si="41"/>
        <v>0.9136527143958371</v>
      </c>
      <c r="AY24">
        <f t="shared" si="42"/>
        <v>913652.714395837</v>
      </c>
      <c r="AZ24">
        <f t="shared" si="43"/>
        <v>10641275.924598897</v>
      </c>
      <c r="BA24">
        <f t="shared" si="44"/>
        <v>10184449.567400979</v>
      </c>
      <c r="BB24">
        <f t="shared" si="23"/>
        <v>666886.5149241777</v>
      </c>
      <c r="BC24">
        <f>AY101</f>
        <v>0</v>
      </c>
      <c r="BD24" s="22">
        <f>AD101</f>
        <v>156</v>
      </c>
      <c r="BE24">
        <f t="shared" si="24"/>
        <v>79</v>
      </c>
      <c r="BF24">
        <f t="shared" si="25"/>
        <v>82</v>
      </c>
      <c r="BG24">
        <f t="shared" si="5"/>
        <v>85</v>
      </c>
      <c r="BH24">
        <f t="shared" si="5"/>
        <v>89</v>
      </c>
      <c r="BI24">
        <f t="shared" si="5"/>
        <v>94</v>
      </c>
      <c r="BJ24">
        <f t="shared" si="5"/>
        <v>97</v>
      </c>
      <c r="BK24">
        <f t="shared" si="26"/>
        <v>90.14695924056392</v>
      </c>
      <c r="BN24">
        <f t="shared" si="27"/>
        <v>5.26570906779247E-46</v>
      </c>
      <c r="BO24">
        <f t="shared" si="28"/>
        <v>5.433255269339996E-32</v>
      </c>
      <c r="BP24">
        <f t="shared" si="29"/>
        <v>0</v>
      </c>
      <c r="CP24">
        <f t="shared" si="45"/>
        <v>29</v>
      </c>
      <c r="CQ24" s="11" t="s">
        <v>28</v>
      </c>
      <c r="CR24" s="11" t="s">
        <v>29</v>
      </c>
    </row>
    <row r="25" spans="2:96" ht="12.75">
      <c r="B25">
        <f t="shared" si="30"/>
        <v>80</v>
      </c>
      <c r="C25" s="11" t="str">
        <f t="shared" si="6"/>
        <v>0.064368</v>
      </c>
      <c r="D25" s="11" t="str">
        <f t="shared" si="7"/>
        <v>0.045879</v>
      </c>
      <c r="E25" t="str">
        <f t="shared" si="8"/>
        <v>0.064368</v>
      </c>
      <c r="F25" t="str">
        <f t="shared" si="9"/>
        <v>0.045879</v>
      </c>
      <c r="G25">
        <f t="shared" si="31"/>
        <v>628255.7797741649</v>
      </c>
      <c r="H25">
        <f t="shared" si="10"/>
        <v>5183338.761382775</v>
      </c>
      <c r="I25">
        <f t="shared" si="11"/>
        <v>4869210.871495693</v>
      </c>
      <c r="J25" s="15">
        <f t="shared" si="12"/>
        <v>628255.7797741649</v>
      </c>
      <c r="K25" s="15">
        <f t="shared" si="0"/>
        <v>5183338.761382775</v>
      </c>
      <c r="L25" s="15">
        <f t="shared" si="13"/>
        <v>4895388.19565295</v>
      </c>
      <c r="M25" s="16">
        <f t="shared" si="14"/>
        <v>7.792030496580013</v>
      </c>
      <c r="N25" s="16">
        <f t="shared" si="15"/>
        <v>7.750363829913347</v>
      </c>
      <c r="O25">
        <f>G100</f>
        <v>0</v>
      </c>
      <c r="P25">
        <f>B100</f>
        <v>155</v>
      </c>
      <c r="R25" s="19">
        <f t="shared" si="16"/>
        <v>80</v>
      </c>
      <c r="S25">
        <f t="shared" si="32"/>
        <v>710040.0680043078</v>
      </c>
      <c r="T25">
        <f t="shared" si="33"/>
        <v>7225925.296117801</v>
      </c>
      <c r="U25">
        <f t="shared" si="34"/>
        <v>6870905.262115647</v>
      </c>
      <c r="V25" s="15">
        <f t="shared" si="35"/>
        <v>710040.0680043078</v>
      </c>
      <c r="W25" s="15">
        <f t="shared" si="1"/>
        <v>7225925.296117801</v>
      </c>
      <c r="X25" s="15">
        <f t="shared" si="36"/>
        <v>6900490.26494916</v>
      </c>
      <c r="Y25" s="16">
        <f t="shared" si="37"/>
        <v>9.718451923909306</v>
      </c>
      <c r="Z25" s="16">
        <f t="shared" si="38"/>
        <v>9.67678525724264</v>
      </c>
      <c r="AA25">
        <f>S100</f>
        <v>0</v>
      </c>
      <c r="AB25" s="22">
        <f>R100</f>
        <v>155</v>
      </c>
      <c r="AD25">
        <f t="shared" si="17"/>
        <v>80</v>
      </c>
      <c r="AE25">
        <f t="shared" si="46"/>
        <v>81</v>
      </c>
      <c r="AF25">
        <f t="shared" si="46"/>
        <v>83</v>
      </c>
      <c r="AG25">
        <f t="shared" si="46"/>
        <v>87</v>
      </c>
      <c r="AH25">
        <f t="shared" si="46"/>
        <v>91</v>
      </c>
      <c r="AI25">
        <f t="shared" si="46"/>
        <v>94</v>
      </c>
      <c r="AJ25">
        <f t="shared" si="3"/>
        <v>87.75036382991334</v>
      </c>
      <c r="AL25" s="22">
        <f t="shared" si="18"/>
        <v>80</v>
      </c>
      <c r="AM25">
        <f t="shared" si="19"/>
        <v>82</v>
      </c>
      <c r="AN25">
        <f t="shared" si="4"/>
        <v>84</v>
      </c>
      <c r="AO25">
        <f t="shared" si="4"/>
        <v>89</v>
      </c>
      <c r="AP25">
        <f t="shared" si="4"/>
        <v>93</v>
      </c>
      <c r="AQ25">
        <f t="shared" si="4"/>
        <v>97</v>
      </c>
      <c r="AR25" s="24">
        <f t="shared" si="20"/>
        <v>89.67678525724264</v>
      </c>
      <c r="AS25">
        <f t="shared" si="21"/>
        <v>80</v>
      </c>
      <c r="AT25">
        <f t="shared" si="39"/>
        <v>0.6282557797741646</v>
      </c>
      <c r="AU25">
        <f t="shared" si="40"/>
        <v>0.7100400680043077</v>
      </c>
      <c r="AV25">
        <f t="shared" si="22"/>
        <v>0.4460867765949472</v>
      </c>
      <c r="AW25">
        <f t="shared" si="41"/>
        <v>0.8922090711835251</v>
      </c>
      <c r="AY25">
        <f t="shared" si="42"/>
        <v>892209.0711835251</v>
      </c>
      <c r="AZ25">
        <f t="shared" si="43"/>
        <v>9727623.210203059</v>
      </c>
      <c r="BA25">
        <f t="shared" si="44"/>
        <v>9281518.674611297</v>
      </c>
      <c r="BB25">
        <f t="shared" si="23"/>
        <v>628255.7797741649</v>
      </c>
      <c r="BC25">
        <f>AY100</f>
        <v>0</v>
      </c>
      <c r="BD25" s="22">
        <f>AD100</f>
        <v>155</v>
      </c>
      <c r="BE25">
        <f t="shared" si="24"/>
        <v>80</v>
      </c>
      <c r="BF25">
        <f t="shared" si="25"/>
        <v>83</v>
      </c>
      <c r="BG25">
        <f t="shared" si="5"/>
        <v>86</v>
      </c>
      <c r="BH25">
        <f t="shared" si="5"/>
        <v>90</v>
      </c>
      <c r="BI25">
        <f t="shared" si="5"/>
        <v>94</v>
      </c>
      <c r="BJ25">
        <f t="shared" si="5"/>
        <v>97</v>
      </c>
      <c r="BK25">
        <f t="shared" si="26"/>
        <v>90.40285172431531</v>
      </c>
      <c r="BN25">
        <f t="shared" si="27"/>
        <v>6.292381677927404E-50</v>
      </c>
      <c r="BO25">
        <f t="shared" si="28"/>
        <v>9.971743869886683E-35</v>
      </c>
      <c r="BP25">
        <f t="shared" si="29"/>
        <v>0</v>
      </c>
      <c r="CP25">
        <f t="shared" si="45"/>
        <v>30</v>
      </c>
      <c r="CQ25" s="11" t="s">
        <v>30</v>
      </c>
      <c r="CR25" s="11" t="s">
        <v>31</v>
      </c>
    </row>
    <row r="26" spans="2:96" ht="12.75">
      <c r="B26">
        <f t="shared" si="30"/>
        <v>81</v>
      </c>
      <c r="C26" s="11" t="str">
        <f t="shared" si="6"/>
        <v>0.072041</v>
      </c>
      <c r="D26" s="11" t="str">
        <f t="shared" si="7"/>
        <v>0.050780</v>
      </c>
      <c r="E26" t="str">
        <f t="shared" si="8"/>
        <v>0.072041</v>
      </c>
      <c r="F26" t="str">
        <f t="shared" si="9"/>
        <v>0.050780</v>
      </c>
      <c r="G26">
        <f t="shared" si="31"/>
        <v>587816.2117416614</v>
      </c>
      <c r="H26">
        <f t="shared" si="10"/>
        <v>4555082.981608611</v>
      </c>
      <c r="I26">
        <f t="shared" si="11"/>
        <v>4261174.87573778</v>
      </c>
      <c r="J26" s="15">
        <f t="shared" si="12"/>
        <v>587816.2117416614</v>
      </c>
      <c r="K26" s="15">
        <f t="shared" si="0"/>
        <v>4555082.981608611</v>
      </c>
      <c r="L26" s="15">
        <f t="shared" si="13"/>
        <v>4285667.217893682</v>
      </c>
      <c r="M26" s="16">
        <f t="shared" si="14"/>
        <v>7.2908285485960445</v>
      </c>
      <c r="N26" s="16">
        <f t="shared" si="15"/>
        <v>7.2491618819293775</v>
      </c>
      <c r="O26">
        <f>G99</f>
        <v>0</v>
      </c>
      <c r="P26">
        <f>B99</f>
        <v>154</v>
      </c>
      <c r="R26" s="19">
        <f t="shared" si="16"/>
        <v>81</v>
      </c>
      <c r="S26">
        <f t="shared" si="32"/>
        <v>677464.1397243382</v>
      </c>
      <c r="T26">
        <f t="shared" si="33"/>
        <v>6515885.228113493</v>
      </c>
      <c r="U26">
        <f t="shared" si="34"/>
        <v>6177153.158251324</v>
      </c>
      <c r="V26" s="15">
        <f t="shared" si="35"/>
        <v>677464.1397243382</v>
      </c>
      <c r="W26" s="15">
        <f t="shared" si="1"/>
        <v>6515885.228113493</v>
      </c>
      <c r="X26" s="15">
        <f t="shared" si="36"/>
        <v>6205380.830739838</v>
      </c>
      <c r="Y26" s="16">
        <f t="shared" si="37"/>
        <v>9.159718525123445</v>
      </c>
      <c r="Z26" s="16">
        <f t="shared" si="38"/>
        <v>9.118051858456777</v>
      </c>
      <c r="AA26">
        <f>S99</f>
        <v>0</v>
      </c>
      <c r="AB26" s="22">
        <f>R99</f>
        <v>154</v>
      </c>
      <c r="AD26">
        <f t="shared" si="17"/>
        <v>81</v>
      </c>
      <c r="AE26">
        <f t="shared" si="46"/>
        <v>82</v>
      </c>
      <c r="AF26">
        <f t="shared" si="46"/>
        <v>84</v>
      </c>
      <c r="AG26">
        <f t="shared" si="46"/>
        <v>87</v>
      </c>
      <c r="AH26">
        <f t="shared" si="46"/>
        <v>91</v>
      </c>
      <c r="AI26">
        <f t="shared" si="46"/>
        <v>94</v>
      </c>
      <c r="AJ26">
        <f t="shared" si="3"/>
        <v>88.24916188192938</v>
      </c>
      <c r="AL26" s="22">
        <f t="shared" si="18"/>
        <v>81</v>
      </c>
      <c r="AM26">
        <f t="shared" si="19"/>
        <v>82</v>
      </c>
      <c r="AN26">
        <f t="shared" si="19"/>
        <v>85</v>
      </c>
      <c r="AO26">
        <f t="shared" si="19"/>
        <v>89</v>
      </c>
      <c r="AP26">
        <f t="shared" si="19"/>
        <v>93</v>
      </c>
      <c r="AQ26">
        <f t="shared" si="19"/>
        <v>97</v>
      </c>
      <c r="AR26" s="24">
        <f t="shared" si="20"/>
        <v>90.11805185845678</v>
      </c>
      <c r="AS26">
        <f t="shared" si="21"/>
        <v>81</v>
      </c>
      <c r="AT26">
        <f t="shared" si="39"/>
        <v>0.5878162117416612</v>
      </c>
      <c r="AU26">
        <f t="shared" si="40"/>
        <v>0.677464139724338</v>
      </c>
      <c r="AV26">
        <f t="shared" si="22"/>
        <v>0.39822440420358385</v>
      </c>
      <c r="AW26">
        <f t="shared" si="41"/>
        <v>0.8670559472624153</v>
      </c>
      <c r="AY26">
        <f t="shared" si="42"/>
        <v>867055.9472624153</v>
      </c>
      <c r="AZ26">
        <f t="shared" si="43"/>
        <v>8835414.139019534</v>
      </c>
      <c r="BA26">
        <f t="shared" si="44"/>
        <v>8401886.165388327</v>
      </c>
      <c r="BB26">
        <f t="shared" si="23"/>
        <v>587816.2117416614</v>
      </c>
      <c r="BC26">
        <f>AY99</f>
        <v>0</v>
      </c>
      <c r="BD26" s="22">
        <f>AD99</f>
        <v>154</v>
      </c>
      <c r="BE26">
        <f t="shared" si="24"/>
        <v>81</v>
      </c>
      <c r="BF26">
        <f t="shared" si="25"/>
        <v>83</v>
      </c>
      <c r="BG26">
        <f t="shared" si="25"/>
        <v>86</v>
      </c>
      <c r="BH26">
        <f t="shared" si="25"/>
        <v>90</v>
      </c>
      <c r="BI26">
        <f t="shared" si="25"/>
        <v>94</v>
      </c>
      <c r="BJ26">
        <f t="shared" si="25"/>
        <v>98</v>
      </c>
      <c r="BK26">
        <f t="shared" si="26"/>
        <v>90.690131521404</v>
      </c>
      <c r="BN26">
        <f t="shared" si="27"/>
        <v>4.821913758274249E-54</v>
      </c>
      <c r="BO26">
        <f t="shared" si="28"/>
        <v>1.2187489542346362E-37</v>
      </c>
      <c r="BP26">
        <f t="shared" si="29"/>
        <v>0</v>
      </c>
      <c r="CP26">
        <f t="shared" si="45"/>
        <v>31</v>
      </c>
      <c r="CQ26" s="11" t="s">
        <v>32</v>
      </c>
      <c r="CR26" s="11" t="s">
        <v>33</v>
      </c>
    </row>
    <row r="27" spans="2:96" ht="12.75">
      <c r="B27">
        <f t="shared" si="30"/>
        <v>82</v>
      </c>
      <c r="C27" s="11" t="str">
        <f t="shared" si="6"/>
        <v>0.080486</v>
      </c>
      <c r="D27" s="11" t="str">
        <f t="shared" si="7"/>
        <v>0.056294</v>
      </c>
      <c r="E27" t="str">
        <f t="shared" si="8"/>
        <v>0.080486</v>
      </c>
      <c r="F27" t="str">
        <f t="shared" si="9"/>
        <v>0.056294</v>
      </c>
      <c r="G27">
        <f t="shared" si="31"/>
        <v>545469.3440315804</v>
      </c>
      <c r="H27">
        <f t="shared" si="10"/>
        <v>3967266.7698669494</v>
      </c>
      <c r="I27">
        <f t="shared" si="11"/>
        <v>3694532.097851159</v>
      </c>
      <c r="J27" s="15">
        <f t="shared" si="12"/>
        <v>545469.3440315804</v>
      </c>
      <c r="K27" s="15">
        <f t="shared" si="0"/>
        <v>3967266.7698669494</v>
      </c>
      <c r="L27" s="15">
        <f t="shared" si="13"/>
        <v>3717259.9871858084</v>
      </c>
      <c r="M27" s="16">
        <f t="shared" si="14"/>
        <v>6.814791752935972</v>
      </c>
      <c r="N27" s="16">
        <f t="shared" si="15"/>
        <v>6.773125086269305</v>
      </c>
      <c r="O27">
        <f>G98</f>
        <v>0</v>
      </c>
      <c r="P27">
        <f>B98</f>
        <v>153</v>
      </c>
      <c r="R27" s="19">
        <f t="shared" si="16"/>
        <v>82</v>
      </c>
      <c r="S27">
        <f t="shared" si="32"/>
        <v>643062.5107091363</v>
      </c>
      <c r="T27">
        <f t="shared" si="33"/>
        <v>5838421.0883891545</v>
      </c>
      <c r="U27">
        <f t="shared" si="34"/>
        <v>5516889.833034586</v>
      </c>
      <c r="V27" s="15">
        <f t="shared" si="35"/>
        <v>643062.5107091363</v>
      </c>
      <c r="W27" s="15">
        <f t="shared" si="1"/>
        <v>5838421.0883891545</v>
      </c>
      <c r="X27" s="15">
        <f t="shared" si="36"/>
        <v>5543684.1043141335</v>
      </c>
      <c r="Y27" s="16">
        <f t="shared" si="37"/>
        <v>8.620754610933304</v>
      </c>
      <c r="Z27" s="16">
        <f t="shared" si="38"/>
        <v>8.579087944266638</v>
      </c>
      <c r="AA27">
        <f>S98</f>
        <v>0</v>
      </c>
      <c r="AB27" s="22">
        <f>R98</f>
        <v>153</v>
      </c>
      <c r="AD27">
        <f t="shared" si="17"/>
        <v>82</v>
      </c>
      <c r="AE27">
        <f t="shared" si="46"/>
        <v>83</v>
      </c>
      <c r="AF27">
        <f t="shared" si="46"/>
        <v>85</v>
      </c>
      <c r="AG27">
        <f t="shared" si="46"/>
        <v>88</v>
      </c>
      <c r="AH27">
        <f t="shared" si="46"/>
        <v>91</v>
      </c>
      <c r="AI27">
        <f t="shared" si="46"/>
        <v>95</v>
      </c>
      <c r="AJ27">
        <f t="shared" si="3"/>
        <v>88.7731250862693</v>
      </c>
      <c r="AL27" s="22">
        <f t="shared" si="18"/>
        <v>82</v>
      </c>
      <c r="AM27">
        <f t="shared" si="19"/>
        <v>83</v>
      </c>
      <c r="AN27">
        <f t="shared" si="19"/>
        <v>86</v>
      </c>
      <c r="AO27">
        <f t="shared" si="19"/>
        <v>89</v>
      </c>
      <c r="AP27">
        <f t="shared" si="19"/>
        <v>94</v>
      </c>
      <c r="AQ27">
        <f t="shared" si="19"/>
        <v>98</v>
      </c>
      <c r="AR27" s="24">
        <f t="shared" si="20"/>
        <v>90.57908794426663</v>
      </c>
      <c r="AS27">
        <f t="shared" si="21"/>
        <v>82</v>
      </c>
      <c r="AT27">
        <f t="shared" si="39"/>
        <v>0.5454693440315802</v>
      </c>
      <c r="AU27">
        <f t="shared" si="40"/>
        <v>0.6430625107091361</v>
      </c>
      <c r="AV27">
        <f t="shared" si="22"/>
        <v>0.3507708858878135</v>
      </c>
      <c r="AW27">
        <f t="shared" si="41"/>
        <v>0.8377609688529026</v>
      </c>
      <c r="AY27">
        <f t="shared" si="42"/>
        <v>837760.9688529026</v>
      </c>
      <c r="AZ27">
        <f t="shared" si="43"/>
        <v>7968358.191757119</v>
      </c>
      <c r="BA27">
        <f t="shared" si="44"/>
        <v>7549477.707330668</v>
      </c>
      <c r="BB27">
        <f t="shared" si="23"/>
        <v>545469.3440315804</v>
      </c>
      <c r="BC27">
        <f>AY98</f>
        <v>0</v>
      </c>
      <c r="BD27" s="22">
        <f>AD98</f>
        <v>153</v>
      </c>
      <c r="BE27">
        <f t="shared" si="24"/>
        <v>82</v>
      </c>
      <c r="BF27">
        <f t="shared" si="25"/>
        <v>84</v>
      </c>
      <c r="BG27">
        <f t="shared" si="25"/>
        <v>86</v>
      </c>
      <c r="BH27">
        <f t="shared" si="25"/>
        <v>90</v>
      </c>
      <c r="BI27">
        <f t="shared" si="25"/>
        <v>94</v>
      </c>
      <c r="BJ27">
        <f t="shared" si="25"/>
        <v>98</v>
      </c>
      <c r="BK27">
        <f t="shared" si="26"/>
        <v>91.01149371719684</v>
      </c>
      <c r="BN27">
        <f t="shared" si="27"/>
        <v>2.3891657569708504E-58</v>
      </c>
      <c r="BO27">
        <f t="shared" si="28"/>
        <v>9.788223126784405E-41</v>
      </c>
      <c r="BP27">
        <f t="shared" si="29"/>
        <v>0</v>
      </c>
      <c r="CP27">
        <f t="shared" si="45"/>
        <v>32</v>
      </c>
      <c r="CQ27" s="11" t="s">
        <v>34</v>
      </c>
      <c r="CR27" s="11" t="s">
        <v>35</v>
      </c>
    </row>
    <row r="28" spans="2:96" ht="12.75">
      <c r="B28">
        <f t="shared" si="30"/>
        <v>83</v>
      </c>
      <c r="C28" s="11" t="str">
        <f t="shared" si="6"/>
        <v>0.089718</v>
      </c>
      <c r="D28" s="11" t="str">
        <f t="shared" si="7"/>
        <v>0.062506</v>
      </c>
      <c r="E28" t="str">
        <f t="shared" si="8"/>
        <v>0.089718</v>
      </c>
      <c r="F28" t="str">
        <f t="shared" si="9"/>
        <v>0.062506</v>
      </c>
      <c r="G28">
        <f t="shared" si="31"/>
        <v>501566.6984078546</v>
      </c>
      <c r="H28">
        <f t="shared" si="10"/>
        <v>3421797.425835369</v>
      </c>
      <c r="I28">
        <f t="shared" si="11"/>
        <v>3171014.0766314417</v>
      </c>
      <c r="J28" s="15">
        <f t="shared" si="12"/>
        <v>501566.6984078546</v>
      </c>
      <c r="K28" s="15">
        <f t="shared" si="0"/>
        <v>3421797.425835369</v>
      </c>
      <c r="L28" s="15">
        <f t="shared" si="13"/>
        <v>3191912.6890651025</v>
      </c>
      <c r="M28" s="16">
        <f t="shared" si="14"/>
        <v>6.36388480175684</v>
      </c>
      <c r="N28" s="16">
        <f t="shared" si="15"/>
        <v>6.322218135090173</v>
      </c>
      <c r="O28">
        <f>G97</f>
        <v>0</v>
      </c>
      <c r="P28">
        <f>B97</f>
        <v>152</v>
      </c>
      <c r="R28" s="19">
        <f t="shared" si="16"/>
        <v>83</v>
      </c>
      <c r="S28">
        <f t="shared" si="32"/>
        <v>606861.9497312761</v>
      </c>
      <c r="T28">
        <f t="shared" si="33"/>
        <v>5195358.577680019</v>
      </c>
      <c r="U28">
        <f t="shared" si="34"/>
        <v>4891927.602814381</v>
      </c>
      <c r="V28" s="15">
        <f t="shared" si="35"/>
        <v>606861.9497312761</v>
      </c>
      <c r="W28" s="15">
        <f t="shared" si="1"/>
        <v>5195358.577680019</v>
      </c>
      <c r="X28" s="15">
        <f t="shared" si="36"/>
        <v>4917213.5173865175</v>
      </c>
      <c r="Y28" s="16">
        <f t="shared" si="37"/>
        <v>8.102688790364766</v>
      </c>
      <c r="Z28" s="16">
        <f t="shared" si="38"/>
        <v>8.0610221236981</v>
      </c>
      <c r="AA28">
        <f>S97</f>
        <v>0</v>
      </c>
      <c r="AB28" s="22">
        <f>R97</f>
        <v>152</v>
      </c>
      <c r="AD28">
        <f t="shared" si="17"/>
        <v>83</v>
      </c>
      <c r="AE28">
        <f t="shared" si="46"/>
        <v>84</v>
      </c>
      <c r="AF28">
        <f t="shared" si="46"/>
        <v>85</v>
      </c>
      <c r="AG28">
        <f t="shared" si="46"/>
        <v>88</v>
      </c>
      <c r="AH28">
        <f t="shared" si="46"/>
        <v>92</v>
      </c>
      <c r="AI28">
        <f t="shared" si="46"/>
        <v>95</v>
      </c>
      <c r="AJ28">
        <f t="shared" si="3"/>
        <v>89.32221813509017</v>
      </c>
      <c r="AL28" s="22">
        <f t="shared" si="18"/>
        <v>83</v>
      </c>
      <c r="AM28">
        <f t="shared" si="19"/>
        <v>84</v>
      </c>
      <c r="AN28">
        <f t="shared" si="19"/>
        <v>86</v>
      </c>
      <c r="AO28">
        <f t="shared" si="19"/>
        <v>90</v>
      </c>
      <c r="AP28">
        <f t="shared" si="19"/>
        <v>94</v>
      </c>
      <c r="AQ28">
        <f t="shared" si="19"/>
        <v>98</v>
      </c>
      <c r="AR28" s="24">
        <f t="shared" si="20"/>
        <v>91.0610221236981</v>
      </c>
      <c r="AS28">
        <f t="shared" si="21"/>
        <v>83</v>
      </c>
      <c r="AT28">
        <f t="shared" si="39"/>
        <v>0.5015666984078544</v>
      </c>
      <c r="AU28">
        <f t="shared" si="40"/>
        <v>0.606861949731276</v>
      </c>
      <c r="AV28">
        <f t="shared" si="22"/>
        <v>0.3043817445160694</v>
      </c>
      <c r="AW28">
        <f t="shared" si="41"/>
        <v>0.8040469036230609</v>
      </c>
      <c r="AY28">
        <f t="shared" si="42"/>
        <v>804046.9036230609</v>
      </c>
      <c r="AZ28">
        <f t="shared" si="43"/>
        <v>7130597.2229042165</v>
      </c>
      <c r="BA28">
        <f t="shared" si="44"/>
        <v>6728573.771092686</v>
      </c>
      <c r="BB28">
        <f t="shared" si="23"/>
        <v>501566.6984078546</v>
      </c>
      <c r="BC28">
        <f>AY97</f>
        <v>0</v>
      </c>
      <c r="BD28" s="22">
        <f>AD97</f>
        <v>152</v>
      </c>
      <c r="BE28">
        <f t="shared" si="24"/>
        <v>83</v>
      </c>
      <c r="BF28">
        <f t="shared" si="25"/>
        <v>84</v>
      </c>
      <c r="BG28">
        <f t="shared" si="25"/>
        <v>87</v>
      </c>
      <c r="BH28">
        <f t="shared" si="25"/>
        <v>90</v>
      </c>
      <c r="BI28">
        <f t="shared" si="25"/>
        <v>94</v>
      </c>
      <c r="BJ28">
        <f t="shared" si="25"/>
        <v>98</v>
      </c>
      <c r="BK28">
        <f t="shared" si="26"/>
        <v>91.36838465613576</v>
      </c>
      <c r="BN28">
        <f t="shared" si="27"/>
        <v>7.724422654943975E-63</v>
      </c>
      <c r="BO28">
        <f t="shared" si="28"/>
        <v>5.114633399628887E-44</v>
      </c>
      <c r="BP28">
        <f t="shared" si="29"/>
        <v>0</v>
      </c>
      <c r="CP28">
        <f t="shared" si="45"/>
        <v>33</v>
      </c>
      <c r="CQ28" s="11" t="s">
        <v>36</v>
      </c>
      <c r="CR28" s="11" t="s">
        <v>37</v>
      </c>
    </row>
    <row r="29" spans="2:96" ht="12.75">
      <c r="B29">
        <f t="shared" si="30"/>
        <v>84</v>
      </c>
      <c r="C29" s="11" t="str">
        <f t="shared" si="6"/>
        <v>0.099779</v>
      </c>
      <c r="D29" s="11" t="str">
        <f t="shared" si="7"/>
        <v>0.069517</v>
      </c>
      <c r="E29" t="str">
        <f t="shared" si="8"/>
        <v>0.099779</v>
      </c>
      <c r="F29" t="str">
        <f t="shared" si="9"/>
        <v>0.069517</v>
      </c>
      <c r="G29">
        <f t="shared" si="31"/>
        <v>456567.1373600987</v>
      </c>
      <c r="H29">
        <f t="shared" si="10"/>
        <v>2920230.7274275147</v>
      </c>
      <c r="I29">
        <f t="shared" si="11"/>
        <v>2691947.1587474653</v>
      </c>
      <c r="J29" s="15">
        <f t="shared" si="12"/>
        <v>456567.1373600987</v>
      </c>
      <c r="K29" s="15">
        <f t="shared" si="0"/>
        <v>2920230.7274275147</v>
      </c>
      <c r="L29" s="15">
        <f t="shared" si="13"/>
        <v>2710970.789470803</v>
      </c>
      <c r="M29" s="16">
        <f t="shared" si="14"/>
        <v>5.93772649767527</v>
      </c>
      <c r="N29" s="16">
        <f t="shared" si="15"/>
        <v>5.896059831008603</v>
      </c>
      <c r="O29">
        <f>G96</f>
        <v>0</v>
      </c>
      <c r="P29">
        <f>B96</f>
        <v>151</v>
      </c>
      <c r="R29" s="19">
        <f t="shared" si="16"/>
        <v>84</v>
      </c>
      <c r="S29">
        <f t="shared" si="32"/>
        <v>568929.436701373</v>
      </c>
      <c r="T29">
        <f t="shared" si="33"/>
        <v>4588496.627948742</v>
      </c>
      <c r="U29">
        <f t="shared" si="34"/>
        <v>4304031.909598056</v>
      </c>
      <c r="V29" s="15">
        <f t="shared" si="35"/>
        <v>568929.436701373</v>
      </c>
      <c r="W29" s="15">
        <f t="shared" si="1"/>
        <v>4588496.627948742</v>
      </c>
      <c r="X29" s="15">
        <f t="shared" si="36"/>
        <v>4327737.302793946</v>
      </c>
      <c r="Y29" s="16">
        <f t="shared" si="37"/>
        <v>7.606808548852684</v>
      </c>
      <c r="Z29" s="16">
        <f t="shared" si="38"/>
        <v>7.565141882186019</v>
      </c>
      <c r="AA29">
        <f>S96</f>
        <v>0</v>
      </c>
      <c r="AB29" s="22">
        <f>R96</f>
        <v>151</v>
      </c>
      <c r="AD29">
        <f t="shared" si="17"/>
        <v>84</v>
      </c>
      <c r="AE29">
        <f t="shared" si="46"/>
        <v>85</v>
      </c>
      <c r="AF29">
        <f t="shared" si="46"/>
        <v>86</v>
      </c>
      <c r="AG29">
        <f t="shared" si="46"/>
        <v>89</v>
      </c>
      <c r="AH29">
        <f t="shared" si="46"/>
        <v>92</v>
      </c>
      <c r="AI29">
        <f t="shared" si="46"/>
        <v>95</v>
      </c>
      <c r="AJ29">
        <f t="shared" si="3"/>
        <v>89.8960598310086</v>
      </c>
      <c r="AL29" s="22">
        <f t="shared" si="18"/>
        <v>84</v>
      </c>
      <c r="AM29">
        <f t="shared" si="19"/>
        <v>85</v>
      </c>
      <c r="AN29">
        <f t="shared" si="19"/>
        <v>87</v>
      </c>
      <c r="AO29">
        <f t="shared" si="19"/>
        <v>90</v>
      </c>
      <c r="AP29">
        <f t="shared" si="19"/>
        <v>94</v>
      </c>
      <c r="AQ29">
        <f t="shared" si="19"/>
        <v>98</v>
      </c>
      <c r="AR29" s="24">
        <f t="shared" si="20"/>
        <v>91.56514188218603</v>
      </c>
      <c r="AS29">
        <f t="shared" si="21"/>
        <v>84</v>
      </c>
      <c r="AT29">
        <f t="shared" si="39"/>
        <v>0.4565671373600985</v>
      </c>
      <c r="AU29">
        <f t="shared" si="40"/>
        <v>0.568929436701373</v>
      </c>
      <c r="AV29">
        <f t="shared" si="22"/>
        <v>0.2597544842746392</v>
      </c>
      <c r="AW29">
        <f t="shared" si="41"/>
        <v>0.7657420897868322</v>
      </c>
      <c r="AY29">
        <f t="shared" si="42"/>
        <v>765742.0897868322</v>
      </c>
      <c r="AZ29">
        <f t="shared" si="43"/>
        <v>6326550.319281155</v>
      </c>
      <c r="BA29">
        <f t="shared" si="44"/>
        <v>5943679.27438774</v>
      </c>
      <c r="BB29">
        <f t="shared" si="23"/>
        <v>456567.1373600987</v>
      </c>
      <c r="BC29">
        <f>AY96</f>
        <v>0</v>
      </c>
      <c r="BD29" s="22">
        <f>AD96</f>
        <v>151</v>
      </c>
      <c r="BE29">
        <f t="shared" si="24"/>
        <v>84</v>
      </c>
      <c r="BF29">
        <f t="shared" si="25"/>
        <v>85</v>
      </c>
      <c r="BG29">
        <f t="shared" si="25"/>
        <v>87</v>
      </c>
      <c r="BH29">
        <f t="shared" si="25"/>
        <v>91</v>
      </c>
      <c r="BI29">
        <f t="shared" si="25"/>
        <v>94</v>
      </c>
      <c r="BJ29">
        <f t="shared" si="25"/>
        <v>98</v>
      </c>
      <c r="BK29">
        <f t="shared" si="26"/>
        <v>91.76198586137839</v>
      </c>
      <c r="BN29">
        <f t="shared" si="27"/>
        <v>1.646118408507348E-67</v>
      </c>
      <c r="BO29">
        <f t="shared" si="28"/>
        <v>1.728950086743712E-47</v>
      </c>
      <c r="BP29">
        <f t="shared" si="29"/>
        <v>0</v>
      </c>
      <c r="CP29">
        <f t="shared" si="45"/>
        <v>34</v>
      </c>
      <c r="CQ29" s="11" t="s">
        <v>38</v>
      </c>
      <c r="CR29" s="11" t="s">
        <v>39</v>
      </c>
    </row>
    <row r="30" spans="2:96" ht="12.75">
      <c r="B30">
        <f t="shared" si="30"/>
        <v>85</v>
      </c>
      <c r="C30" s="11" t="str">
        <f t="shared" si="6"/>
        <v>0.110757</v>
      </c>
      <c r="D30" s="11" t="str">
        <f t="shared" si="7"/>
        <v>0.077446</v>
      </c>
      <c r="E30" t="str">
        <f t="shared" si="8"/>
        <v>0.110757</v>
      </c>
      <c r="F30" t="str">
        <f t="shared" si="9"/>
        <v>0.077446</v>
      </c>
      <c r="G30">
        <f t="shared" si="31"/>
        <v>411011.3249614454</v>
      </c>
      <c r="H30">
        <f t="shared" si="10"/>
        <v>2463663.590067416</v>
      </c>
      <c r="I30">
        <f t="shared" si="11"/>
        <v>2258157.9275866933</v>
      </c>
      <c r="J30" s="15">
        <f t="shared" si="12"/>
        <v>411011.3249614454</v>
      </c>
      <c r="K30" s="15">
        <f t="shared" si="0"/>
        <v>2463663.590067416</v>
      </c>
      <c r="L30" s="15">
        <f t="shared" si="13"/>
        <v>2275283.3994600866</v>
      </c>
      <c r="M30" s="16">
        <f t="shared" si="14"/>
        <v>5.535816804253551</v>
      </c>
      <c r="N30" s="16">
        <f t="shared" si="15"/>
        <v>5.494150137586885</v>
      </c>
      <c r="O30">
        <f>G95</f>
        <v>0</v>
      </c>
      <c r="P30">
        <f>B95</f>
        <v>150</v>
      </c>
      <c r="R30" s="19">
        <f t="shared" si="16"/>
        <v>85</v>
      </c>
      <c r="S30">
        <f t="shared" si="32"/>
        <v>529379.1690502036</v>
      </c>
      <c r="T30">
        <f t="shared" si="33"/>
        <v>4019567.191247369</v>
      </c>
      <c r="U30">
        <f t="shared" si="34"/>
        <v>3754877.6067222673</v>
      </c>
      <c r="V30" s="15">
        <f t="shared" si="35"/>
        <v>529379.1690502036</v>
      </c>
      <c r="W30" s="15">
        <f t="shared" si="1"/>
        <v>4019567.191247369</v>
      </c>
      <c r="X30" s="15">
        <f t="shared" si="36"/>
        <v>3776935.0720993592</v>
      </c>
      <c r="Y30" s="16">
        <f t="shared" si="37"/>
        <v>7.134649969087042</v>
      </c>
      <c r="Z30" s="16">
        <f t="shared" si="38"/>
        <v>7.092983302420375</v>
      </c>
      <c r="AA30">
        <f>S95</f>
        <v>0</v>
      </c>
      <c r="AB30" s="22">
        <f>R95</f>
        <v>150</v>
      </c>
      <c r="AD30">
        <f t="shared" si="17"/>
        <v>85</v>
      </c>
      <c r="AE30">
        <f aca="true" t="shared" si="47" ref="AE30:AI39">VLOOKUP($G30*(100-AE$9)/100,$O$10:$P$115,2)-1</f>
        <v>85</v>
      </c>
      <c r="AF30">
        <f t="shared" si="47"/>
        <v>87</v>
      </c>
      <c r="AG30">
        <f t="shared" si="47"/>
        <v>89</v>
      </c>
      <c r="AH30">
        <f t="shared" si="47"/>
        <v>92</v>
      </c>
      <c r="AI30">
        <f t="shared" si="47"/>
        <v>96</v>
      </c>
      <c r="AJ30">
        <f t="shared" si="3"/>
        <v>90.49415013758689</v>
      </c>
      <c r="AL30" s="22">
        <f t="shared" si="18"/>
        <v>85</v>
      </c>
      <c r="AM30">
        <f t="shared" si="19"/>
        <v>86</v>
      </c>
      <c r="AN30">
        <f t="shared" si="19"/>
        <v>88</v>
      </c>
      <c r="AO30">
        <f t="shared" si="19"/>
        <v>91</v>
      </c>
      <c r="AP30">
        <f t="shared" si="19"/>
        <v>95</v>
      </c>
      <c r="AQ30">
        <f t="shared" si="19"/>
        <v>98</v>
      </c>
      <c r="AR30" s="24">
        <f t="shared" si="20"/>
        <v>92.09298330242038</v>
      </c>
      <c r="AS30">
        <f t="shared" si="21"/>
        <v>85</v>
      </c>
      <c r="AT30">
        <f t="shared" si="39"/>
        <v>0.4110113249614452</v>
      </c>
      <c r="AU30">
        <f t="shared" si="40"/>
        <v>0.5293791690502035</v>
      </c>
      <c r="AV30">
        <f t="shared" si="22"/>
        <v>0.21758083367831305</v>
      </c>
      <c r="AW30">
        <f t="shared" si="41"/>
        <v>0.7228096603333357</v>
      </c>
      <c r="AY30">
        <f t="shared" si="42"/>
        <v>722809.6603333357</v>
      </c>
      <c r="AZ30">
        <f t="shared" si="43"/>
        <v>5560808.229494323</v>
      </c>
      <c r="BA30">
        <f t="shared" si="44"/>
        <v>5199403.399327655</v>
      </c>
      <c r="BB30">
        <f t="shared" si="23"/>
        <v>411011.3249614454</v>
      </c>
      <c r="BC30">
        <f>AY95</f>
        <v>0</v>
      </c>
      <c r="BD30" s="22">
        <f>AD95</f>
        <v>150</v>
      </c>
      <c r="BE30">
        <f t="shared" si="24"/>
        <v>85</v>
      </c>
      <c r="BF30">
        <f t="shared" si="25"/>
        <v>86</v>
      </c>
      <c r="BG30">
        <f t="shared" si="25"/>
        <v>88</v>
      </c>
      <c r="BH30">
        <f t="shared" si="25"/>
        <v>91</v>
      </c>
      <c r="BI30">
        <f t="shared" si="25"/>
        <v>95</v>
      </c>
      <c r="BJ30">
        <f t="shared" si="25"/>
        <v>98</v>
      </c>
      <c r="BK30">
        <f t="shared" si="26"/>
        <v>92.19332306229812</v>
      </c>
      <c r="BN30">
        <f t="shared" si="27"/>
        <v>2.338073852138376E-72</v>
      </c>
      <c r="BO30">
        <f t="shared" si="28"/>
        <v>3.779342013973763E-51</v>
      </c>
      <c r="BP30">
        <f t="shared" si="29"/>
        <v>0</v>
      </c>
      <c r="CP30">
        <f t="shared" si="45"/>
        <v>35</v>
      </c>
      <c r="CQ30" s="11" t="s">
        <v>40</v>
      </c>
      <c r="CR30" s="11" t="s">
        <v>41</v>
      </c>
    </row>
    <row r="31" spans="2:96" ht="12.75">
      <c r="B31">
        <f t="shared" si="30"/>
        <v>86</v>
      </c>
      <c r="C31" s="11" t="str">
        <f t="shared" si="6"/>
        <v>0.122797</v>
      </c>
      <c r="D31" s="11" t="str">
        <f t="shared" si="7"/>
        <v>0.086376</v>
      </c>
      <c r="E31" t="str">
        <f t="shared" si="8"/>
        <v>0.122797</v>
      </c>
      <c r="F31" t="str">
        <f t="shared" si="9"/>
        <v>0.086376</v>
      </c>
      <c r="G31">
        <f t="shared" si="31"/>
        <v>365488.9436426906</v>
      </c>
      <c r="H31">
        <f t="shared" si="10"/>
        <v>2052652.2651059704</v>
      </c>
      <c r="I31">
        <f t="shared" si="11"/>
        <v>1869907.793284625</v>
      </c>
      <c r="J31" s="15">
        <f t="shared" si="12"/>
        <v>365488.9436426906</v>
      </c>
      <c r="K31" s="15">
        <f t="shared" si="0"/>
        <v>2052652.2651059704</v>
      </c>
      <c r="L31" s="15">
        <f t="shared" si="13"/>
        <v>1885136.4992697372</v>
      </c>
      <c r="M31" s="16">
        <f t="shared" si="14"/>
        <v>5.157848225123562</v>
      </c>
      <c r="N31" s="16">
        <f t="shared" si="15"/>
        <v>5.116181558456895</v>
      </c>
      <c r="O31">
        <f>G94</f>
        <v>0</v>
      </c>
      <c r="P31">
        <f>B94</f>
        <v>149</v>
      </c>
      <c r="R31" s="19">
        <f t="shared" si="16"/>
        <v>86</v>
      </c>
      <c r="S31">
        <f t="shared" si="32"/>
        <v>488380.86992394156</v>
      </c>
      <c r="T31">
        <f t="shared" si="33"/>
        <v>3490188.0221971655</v>
      </c>
      <c r="U31">
        <f t="shared" si="34"/>
        <v>3245997.5872351946</v>
      </c>
      <c r="V31" s="15">
        <f t="shared" si="35"/>
        <v>488380.86992394156</v>
      </c>
      <c r="W31" s="15">
        <f t="shared" si="1"/>
        <v>3490188.0221971655</v>
      </c>
      <c r="X31" s="15">
        <f t="shared" si="36"/>
        <v>3266346.790148692</v>
      </c>
      <c r="Y31" s="16">
        <f t="shared" si="37"/>
        <v>6.688113706536826</v>
      </c>
      <c r="Z31" s="16">
        <f t="shared" si="38"/>
        <v>6.646447039870159</v>
      </c>
      <c r="AA31">
        <f>S94</f>
        <v>0</v>
      </c>
      <c r="AB31" s="22">
        <f>R94</f>
        <v>149</v>
      </c>
      <c r="AD31">
        <f t="shared" si="17"/>
        <v>86</v>
      </c>
      <c r="AE31">
        <f t="shared" si="47"/>
        <v>86</v>
      </c>
      <c r="AF31">
        <f t="shared" si="47"/>
        <v>88</v>
      </c>
      <c r="AG31">
        <f t="shared" si="47"/>
        <v>90</v>
      </c>
      <c r="AH31">
        <f t="shared" si="47"/>
        <v>93</v>
      </c>
      <c r="AI31">
        <f t="shared" si="47"/>
        <v>96</v>
      </c>
      <c r="AJ31">
        <f t="shared" si="3"/>
        <v>91.1161815584569</v>
      </c>
      <c r="AL31" s="22">
        <f t="shared" si="18"/>
        <v>86</v>
      </c>
      <c r="AM31">
        <f t="shared" si="19"/>
        <v>87</v>
      </c>
      <c r="AN31">
        <f t="shared" si="19"/>
        <v>88</v>
      </c>
      <c r="AO31">
        <f t="shared" si="19"/>
        <v>91</v>
      </c>
      <c r="AP31">
        <f t="shared" si="19"/>
        <v>95</v>
      </c>
      <c r="AQ31">
        <f t="shared" si="19"/>
        <v>99</v>
      </c>
      <c r="AR31" s="24">
        <f t="shared" si="20"/>
        <v>92.64644703987015</v>
      </c>
      <c r="AS31">
        <f t="shared" si="21"/>
        <v>86</v>
      </c>
      <c r="AT31">
        <f t="shared" si="39"/>
        <v>0.3654889436426904</v>
      </c>
      <c r="AU31">
        <f t="shared" si="40"/>
        <v>0.4883808699239415</v>
      </c>
      <c r="AV31">
        <f t="shared" si="22"/>
        <v>0.17849780824379957</v>
      </c>
      <c r="AW31">
        <f t="shared" si="41"/>
        <v>0.6753720053228323</v>
      </c>
      <c r="AY31">
        <f t="shared" si="42"/>
        <v>675372.0053228323</v>
      </c>
      <c r="AZ31">
        <f t="shared" si="43"/>
        <v>4837998.569160988</v>
      </c>
      <c r="BA31">
        <f t="shared" si="44"/>
        <v>4500312.566499571</v>
      </c>
      <c r="BB31">
        <f t="shared" si="23"/>
        <v>365488.9436426906</v>
      </c>
      <c r="BC31">
        <f>AY94</f>
        <v>0</v>
      </c>
      <c r="BD31" s="22">
        <f>AD94</f>
        <v>149</v>
      </c>
      <c r="BE31">
        <f t="shared" si="24"/>
        <v>86</v>
      </c>
      <c r="BF31">
        <f t="shared" si="25"/>
        <v>87</v>
      </c>
      <c r="BG31">
        <f t="shared" si="25"/>
        <v>89</v>
      </c>
      <c r="BH31">
        <f t="shared" si="25"/>
        <v>91</v>
      </c>
      <c r="BI31">
        <f t="shared" si="25"/>
        <v>95</v>
      </c>
      <c r="BJ31">
        <f t="shared" si="25"/>
        <v>98</v>
      </c>
      <c r="BK31">
        <f t="shared" si="26"/>
        <v>92.6634573702065</v>
      </c>
      <c r="BN31">
        <f t="shared" si="27"/>
        <v>2.2407126890377674E-77</v>
      </c>
      <c r="BO31">
        <f t="shared" si="28"/>
        <v>5.37290781559908E-55</v>
      </c>
      <c r="BP31">
        <f t="shared" si="29"/>
        <v>0</v>
      </c>
      <c r="CP31">
        <f t="shared" si="45"/>
        <v>36</v>
      </c>
      <c r="CQ31" s="11" t="s">
        <v>42</v>
      </c>
      <c r="CR31" s="11" t="s">
        <v>43</v>
      </c>
    </row>
    <row r="32" spans="2:96" ht="12.75">
      <c r="B32">
        <f t="shared" si="30"/>
        <v>87</v>
      </c>
      <c r="C32" s="11" t="str">
        <f t="shared" si="6"/>
        <v>0.136043</v>
      </c>
      <c r="D32" s="11" t="str">
        <f t="shared" si="7"/>
        <v>0.096337</v>
      </c>
      <c r="E32" t="str">
        <f t="shared" si="8"/>
        <v>0.136043</v>
      </c>
      <c r="F32" t="str">
        <f t="shared" si="9"/>
        <v>0.096337</v>
      </c>
      <c r="G32">
        <f t="shared" si="31"/>
        <v>320607.99783019914</v>
      </c>
      <c r="H32">
        <f t="shared" si="10"/>
        <v>1687163.32146328</v>
      </c>
      <c r="I32">
        <f t="shared" si="11"/>
        <v>1526859.3225481804</v>
      </c>
      <c r="J32" s="15">
        <f t="shared" si="12"/>
        <v>320607.99783019914</v>
      </c>
      <c r="K32" s="15">
        <f t="shared" si="0"/>
        <v>1687163.32146328</v>
      </c>
      <c r="L32" s="15">
        <f t="shared" si="13"/>
        <v>1540217.9891244387</v>
      </c>
      <c r="M32" s="16">
        <f t="shared" si="14"/>
        <v>4.804053546849356</v>
      </c>
      <c r="N32" s="16">
        <f t="shared" si="15"/>
        <v>4.762386880182689</v>
      </c>
      <c r="O32">
        <f>G93</f>
        <v>0</v>
      </c>
      <c r="P32">
        <f>B93</f>
        <v>148</v>
      </c>
      <c r="R32" s="19">
        <f t="shared" si="16"/>
        <v>87</v>
      </c>
      <c r="S32">
        <f t="shared" si="32"/>
        <v>446196.48390339117</v>
      </c>
      <c r="T32">
        <f t="shared" si="33"/>
        <v>3001807.152273224</v>
      </c>
      <c r="U32">
        <f t="shared" si="34"/>
        <v>2778708.9103215286</v>
      </c>
      <c r="V32" s="15">
        <f t="shared" si="35"/>
        <v>446196.48390339117</v>
      </c>
      <c r="W32" s="15">
        <f t="shared" si="1"/>
        <v>3001807.152273224</v>
      </c>
      <c r="X32" s="15">
        <f t="shared" si="36"/>
        <v>2797300.43048417</v>
      </c>
      <c r="Y32" s="16">
        <f t="shared" si="37"/>
        <v>6.269212177588184</v>
      </c>
      <c r="Z32" s="16">
        <f t="shared" si="38"/>
        <v>6.227545510921517</v>
      </c>
      <c r="AA32">
        <f>S93</f>
        <v>0</v>
      </c>
      <c r="AB32" s="22">
        <f>R93</f>
        <v>148</v>
      </c>
      <c r="AD32">
        <f t="shared" si="17"/>
        <v>87</v>
      </c>
      <c r="AE32">
        <f t="shared" si="47"/>
        <v>87</v>
      </c>
      <c r="AF32">
        <f t="shared" si="47"/>
        <v>88</v>
      </c>
      <c r="AG32">
        <f t="shared" si="47"/>
        <v>90</v>
      </c>
      <c r="AH32">
        <f t="shared" si="47"/>
        <v>93</v>
      </c>
      <c r="AI32">
        <f t="shared" si="47"/>
        <v>96</v>
      </c>
      <c r="AJ32">
        <f t="shared" si="3"/>
        <v>91.76238688018269</v>
      </c>
      <c r="AL32" s="22">
        <f t="shared" si="18"/>
        <v>87</v>
      </c>
      <c r="AM32">
        <f t="shared" si="19"/>
        <v>88</v>
      </c>
      <c r="AN32">
        <f t="shared" si="19"/>
        <v>89</v>
      </c>
      <c r="AO32">
        <f t="shared" si="19"/>
        <v>92</v>
      </c>
      <c r="AP32">
        <f t="shared" si="19"/>
        <v>95</v>
      </c>
      <c r="AQ32">
        <f t="shared" si="19"/>
        <v>99</v>
      </c>
      <c r="AR32" s="24">
        <f t="shared" si="20"/>
        <v>93.22754551092152</v>
      </c>
      <c r="AS32">
        <f t="shared" si="21"/>
        <v>87</v>
      </c>
      <c r="AT32">
        <f t="shared" si="39"/>
        <v>0.32060799783019894</v>
      </c>
      <c r="AU32">
        <f t="shared" si="40"/>
        <v>0.4461964839033911</v>
      </c>
      <c r="AV32">
        <f t="shared" si="22"/>
        <v>0.1430541613431408</v>
      </c>
      <c r="AW32">
        <f t="shared" si="41"/>
        <v>0.6237503203904493</v>
      </c>
      <c r="AY32">
        <f t="shared" si="42"/>
        <v>623750.3203904493</v>
      </c>
      <c r="AZ32">
        <f t="shared" si="43"/>
        <v>4162626.563838155</v>
      </c>
      <c r="BA32">
        <f t="shared" si="44"/>
        <v>3850751.4036429306</v>
      </c>
      <c r="BB32">
        <f t="shared" si="23"/>
        <v>320607.99783019914</v>
      </c>
      <c r="BC32">
        <f>AY93</f>
        <v>0</v>
      </c>
      <c r="BD32" s="22">
        <f>AD93</f>
        <v>148</v>
      </c>
      <c r="BE32">
        <f t="shared" si="24"/>
        <v>87</v>
      </c>
      <c r="BF32">
        <f t="shared" si="25"/>
        <v>88</v>
      </c>
      <c r="BG32">
        <f t="shared" si="25"/>
        <v>89</v>
      </c>
      <c r="BH32">
        <f t="shared" si="25"/>
        <v>92</v>
      </c>
      <c r="BI32">
        <f t="shared" si="25"/>
        <v>95</v>
      </c>
      <c r="BJ32">
        <f t="shared" si="25"/>
        <v>99</v>
      </c>
      <c r="BK32">
        <f t="shared" si="26"/>
        <v>93.17354617346325</v>
      </c>
      <c r="BN32">
        <f t="shared" si="27"/>
        <v>1.4688087945458426E-82</v>
      </c>
      <c r="BO32">
        <f t="shared" si="28"/>
        <v>5.0163327162095314E-59</v>
      </c>
      <c r="BP32">
        <f t="shared" si="29"/>
        <v>0</v>
      </c>
      <c r="BZ32" s="21"/>
      <c r="CA32" s="21"/>
      <c r="CP32">
        <f t="shared" si="45"/>
        <v>37</v>
      </c>
      <c r="CQ32" s="11" t="s">
        <v>44</v>
      </c>
      <c r="CR32" s="11" t="s">
        <v>45</v>
      </c>
    </row>
    <row r="33" spans="2:96" ht="12.75">
      <c r="B33">
        <f t="shared" si="30"/>
        <v>88</v>
      </c>
      <c r="C33" s="11" t="str">
        <f t="shared" si="6"/>
        <v>0.150590</v>
      </c>
      <c r="D33" s="11" t="str">
        <f t="shared" si="7"/>
        <v>0.107303</v>
      </c>
      <c r="E33" t="str">
        <f t="shared" si="8"/>
        <v>0.150590</v>
      </c>
      <c r="F33" t="str">
        <f t="shared" si="9"/>
        <v>0.107303</v>
      </c>
      <c r="G33">
        <f t="shared" si="31"/>
        <v>276991.52398138534</v>
      </c>
      <c r="H33">
        <f t="shared" si="10"/>
        <v>1366555.3236330808</v>
      </c>
      <c r="I33">
        <f t="shared" si="11"/>
        <v>1228059.561642388</v>
      </c>
      <c r="J33" s="15">
        <f t="shared" si="12"/>
        <v>276991.52398138534</v>
      </c>
      <c r="K33" s="15">
        <f t="shared" si="0"/>
        <v>1366555.3236330808</v>
      </c>
      <c r="L33" s="15">
        <f t="shared" si="13"/>
        <v>1239600.8751416125</v>
      </c>
      <c r="M33" s="16">
        <f t="shared" si="14"/>
        <v>4.475230351181856</v>
      </c>
      <c r="N33" s="16">
        <f t="shared" si="15"/>
        <v>4.433563684515189</v>
      </c>
      <c r="O33">
        <f>G92</f>
        <v>0</v>
      </c>
      <c r="P33">
        <f>B92</f>
        <v>147</v>
      </c>
      <c r="R33" s="19">
        <f t="shared" si="16"/>
        <v>88</v>
      </c>
      <c r="S33">
        <f t="shared" si="32"/>
        <v>403211.25323359016</v>
      </c>
      <c r="T33">
        <f t="shared" si="33"/>
        <v>2555610.668369833</v>
      </c>
      <c r="U33">
        <f t="shared" si="34"/>
        <v>2354005.041753038</v>
      </c>
      <c r="V33" s="15">
        <f t="shared" si="35"/>
        <v>403211.25323359016</v>
      </c>
      <c r="W33" s="15">
        <f t="shared" si="1"/>
        <v>2555610.668369833</v>
      </c>
      <c r="X33" s="15">
        <f t="shared" si="36"/>
        <v>2370805.510637771</v>
      </c>
      <c r="Y33" s="16">
        <f t="shared" si="37"/>
        <v>5.8798098803663725</v>
      </c>
      <c r="Z33" s="16">
        <f t="shared" si="38"/>
        <v>5.838143213699706</v>
      </c>
      <c r="AA33">
        <f>S92</f>
        <v>0</v>
      </c>
      <c r="AB33" s="22">
        <f>R92</f>
        <v>147</v>
      </c>
      <c r="AD33">
        <f t="shared" si="17"/>
        <v>88</v>
      </c>
      <c r="AE33">
        <f t="shared" si="47"/>
        <v>88</v>
      </c>
      <c r="AF33">
        <f t="shared" si="47"/>
        <v>89</v>
      </c>
      <c r="AG33">
        <f t="shared" si="47"/>
        <v>91</v>
      </c>
      <c r="AH33">
        <f t="shared" si="47"/>
        <v>94</v>
      </c>
      <c r="AI33">
        <f t="shared" si="47"/>
        <v>97</v>
      </c>
      <c r="AJ33">
        <f t="shared" si="3"/>
        <v>92.43356368451519</v>
      </c>
      <c r="AL33" s="22">
        <f t="shared" si="18"/>
        <v>88</v>
      </c>
      <c r="AM33">
        <f t="shared" si="19"/>
        <v>88</v>
      </c>
      <c r="AN33">
        <f t="shared" si="19"/>
        <v>90</v>
      </c>
      <c r="AO33">
        <f t="shared" si="19"/>
        <v>92</v>
      </c>
      <c r="AP33">
        <f t="shared" si="19"/>
        <v>96</v>
      </c>
      <c r="AQ33">
        <f t="shared" si="19"/>
        <v>99</v>
      </c>
      <c r="AR33" s="24">
        <f t="shared" si="20"/>
        <v>93.83814321369971</v>
      </c>
      <c r="AS33">
        <f t="shared" si="21"/>
        <v>88</v>
      </c>
      <c r="AT33">
        <f t="shared" si="39"/>
        <v>0.27699152398138516</v>
      </c>
      <c r="AU33">
        <f t="shared" si="40"/>
        <v>0.40321125323359014</v>
      </c>
      <c r="AV33">
        <f t="shared" si="22"/>
        <v>0.11168609951961635</v>
      </c>
      <c r="AW33">
        <f t="shared" si="41"/>
        <v>0.5685166776953589</v>
      </c>
      <c r="AY33">
        <f t="shared" si="42"/>
        <v>568516.6776953588</v>
      </c>
      <c r="AZ33">
        <f t="shared" si="43"/>
        <v>3538876.2434477056</v>
      </c>
      <c r="BA33">
        <f t="shared" si="44"/>
        <v>3254617.904600026</v>
      </c>
      <c r="BB33">
        <f t="shared" si="23"/>
        <v>276991.52398138534</v>
      </c>
      <c r="BC33">
        <f>AY92</f>
        <v>0</v>
      </c>
      <c r="BD33" s="22">
        <f>AD92</f>
        <v>147</v>
      </c>
      <c r="BE33">
        <f t="shared" si="24"/>
        <v>88</v>
      </c>
      <c r="BF33">
        <f t="shared" si="25"/>
        <v>88</v>
      </c>
      <c r="BG33">
        <f t="shared" si="25"/>
        <v>90</v>
      </c>
      <c r="BH33">
        <f t="shared" si="25"/>
        <v>92</v>
      </c>
      <c r="BI33">
        <f t="shared" si="25"/>
        <v>96</v>
      </c>
      <c r="BJ33">
        <f t="shared" si="25"/>
        <v>99</v>
      </c>
      <c r="BK33">
        <f t="shared" si="26"/>
        <v>93.72475361284656</v>
      </c>
      <c r="BN33">
        <f t="shared" si="27"/>
        <v>6.686571263068073E-88</v>
      </c>
      <c r="BO33">
        <f t="shared" si="28"/>
        <v>3.1096250665217934E-63</v>
      </c>
      <c r="BP33">
        <f t="shared" si="29"/>
        <v>0</v>
      </c>
      <c r="BZ33" s="21"/>
      <c r="CA33" s="21"/>
      <c r="CP33">
        <f t="shared" si="45"/>
        <v>38</v>
      </c>
      <c r="CQ33" s="11" t="s">
        <v>46</v>
      </c>
      <c r="CR33" s="11" t="s">
        <v>47</v>
      </c>
    </row>
    <row r="34" spans="2:96" ht="12.75">
      <c r="B34">
        <f t="shared" si="30"/>
        <v>89</v>
      </c>
      <c r="C34" s="11" t="str">
        <f t="shared" si="6"/>
        <v>0.166420</v>
      </c>
      <c r="D34" s="11" t="str">
        <f t="shared" si="7"/>
        <v>0.119154</v>
      </c>
      <c r="E34" t="str">
        <f t="shared" si="8"/>
        <v>0.166420</v>
      </c>
      <c r="F34" t="str">
        <f t="shared" si="9"/>
        <v>0.119154</v>
      </c>
      <c r="G34">
        <f t="shared" si="31"/>
        <v>235279.3703850285</v>
      </c>
      <c r="H34">
        <f t="shared" si="10"/>
        <v>1089563.7996516954</v>
      </c>
      <c r="I34">
        <f t="shared" si="11"/>
        <v>971924.1144591812</v>
      </c>
      <c r="J34" s="15">
        <f t="shared" si="12"/>
        <v>235279.3703850285</v>
      </c>
      <c r="K34" s="15">
        <f t="shared" si="0"/>
        <v>1089563.7996516954</v>
      </c>
      <c r="L34" s="15">
        <f t="shared" si="13"/>
        <v>981727.4215585573</v>
      </c>
      <c r="M34" s="16">
        <f t="shared" si="14"/>
        <v>4.172603063124431</v>
      </c>
      <c r="N34" s="16">
        <f t="shared" si="15"/>
        <v>4.130936396457764</v>
      </c>
      <c r="O34">
        <f>G91</f>
        <v>0</v>
      </c>
      <c r="P34">
        <f>B91</f>
        <v>146</v>
      </c>
      <c r="R34" s="19">
        <f t="shared" si="16"/>
        <v>89</v>
      </c>
      <c r="S34">
        <f t="shared" si="32"/>
        <v>359945.47612786625</v>
      </c>
      <c r="T34">
        <f t="shared" si="33"/>
        <v>2152399.4151362428</v>
      </c>
      <c r="U34">
        <f t="shared" si="34"/>
        <v>1972426.6770723097</v>
      </c>
      <c r="V34" s="15">
        <f t="shared" si="35"/>
        <v>359945.47612786625</v>
      </c>
      <c r="W34" s="15">
        <f t="shared" si="1"/>
        <v>2152399.4151362428</v>
      </c>
      <c r="X34" s="15">
        <f t="shared" si="36"/>
        <v>1987424.405244304</v>
      </c>
      <c r="Y34" s="16">
        <f t="shared" si="37"/>
        <v>5.521459601671159</v>
      </c>
      <c r="Z34" s="16">
        <f t="shared" si="38"/>
        <v>5.479792935004492</v>
      </c>
      <c r="AA34">
        <f>S91</f>
        <v>0</v>
      </c>
      <c r="AB34" s="22">
        <f>R91</f>
        <v>146</v>
      </c>
      <c r="AD34">
        <f t="shared" si="17"/>
        <v>89</v>
      </c>
      <c r="AE34">
        <f t="shared" si="47"/>
        <v>89</v>
      </c>
      <c r="AF34">
        <f t="shared" si="47"/>
        <v>90</v>
      </c>
      <c r="AG34">
        <f t="shared" si="47"/>
        <v>92</v>
      </c>
      <c r="AH34">
        <f t="shared" si="47"/>
        <v>94</v>
      </c>
      <c r="AI34">
        <f t="shared" si="47"/>
        <v>97</v>
      </c>
      <c r="AJ34">
        <f t="shared" si="3"/>
        <v>93.13093639645777</v>
      </c>
      <c r="AL34" s="22">
        <f t="shared" si="18"/>
        <v>89</v>
      </c>
      <c r="AM34">
        <f t="shared" si="19"/>
        <v>89</v>
      </c>
      <c r="AN34">
        <f t="shared" si="19"/>
        <v>91</v>
      </c>
      <c r="AO34">
        <f t="shared" si="19"/>
        <v>93</v>
      </c>
      <c r="AP34">
        <f t="shared" si="19"/>
        <v>96</v>
      </c>
      <c r="AQ34">
        <f t="shared" si="19"/>
        <v>100</v>
      </c>
      <c r="AR34" s="24">
        <f t="shared" si="20"/>
        <v>94.4797929350045</v>
      </c>
      <c r="AS34">
        <f t="shared" si="21"/>
        <v>89</v>
      </c>
      <c r="AT34">
        <f t="shared" si="39"/>
        <v>0.23527937038502836</v>
      </c>
      <c r="AU34">
        <f t="shared" si="40"/>
        <v>0.3599454761278662</v>
      </c>
      <c r="AV34">
        <f t="shared" si="22"/>
        <v>0.08468774499630362</v>
      </c>
      <c r="AW34">
        <f t="shared" si="41"/>
        <v>0.5105371015165909</v>
      </c>
      <c r="AY34">
        <f t="shared" si="42"/>
        <v>510537.10151659086</v>
      </c>
      <c r="AZ34">
        <f t="shared" si="43"/>
        <v>2970359.565752347</v>
      </c>
      <c r="BA34">
        <f t="shared" si="44"/>
        <v>2715091.014994052</v>
      </c>
      <c r="BB34">
        <f t="shared" si="23"/>
        <v>235279.3703850285</v>
      </c>
      <c r="BC34">
        <f>AY91</f>
        <v>0</v>
      </c>
      <c r="BD34" s="22">
        <f>AD91</f>
        <v>146</v>
      </c>
      <c r="BE34">
        <f t="shared" si="24"/>
        <v>89</v>
      </c>
      <c r="BF34">
        <f t="shared" si="25"/>
        <v>89</v>
      </c>
      <c r="BG34">
        <f t="shared" si="25"/>
        <v>91</v>
      </c>
      <c r="BH34">
        <f t="shared" si="25"/>
        <v>93</v>
      </c>
      <c r="BI34">
        <f t="shared" si="25"/>
        <v>96</v>
      </c>
      <c r="BJ34">
        <f t="shared" si="25"/>
        <v>99</v>
      </c>
      <c r="BK34">
        <f t="shared" si="26"/>
        <v>94.31810715994716</v>
      </c>
      <c r="BN34">
        <f t="shared" si="27"/>
        <v>2.150183731526645E-93</v>
      </c>
      <c r="BO34">
        <f t="shared" si="28"/>
        <v>1.2956177761029504E-67</v>
      </c>
      <c r="BP34">
        <f t="shared" si="29"/>
        <v>0</v>
      </c>
      <c r="BZ34" s="21"/>
      <c r="CA34" s="21"/>
      <c r="CP34">
        <f t="shared" si="45"/>
        <v>39</v>
      </c>
      <c r="CQ34" s="11" t="s">
        <v>48</v>
      </c>
      <c r="CR34" s="11" t="s">
        <v>49</v>
      </c>
    </row>
    <row r="35" spans="2:96" ht="12.75">
      <c r="B35">
        <f t="shared" si="30"/>
        <v>90</v>
      </c>
      <c r="C35" s="11" t="str">
        <f t="shared" si="6"/>
        <v>0.183408</v>
      </c>
      <c r="D35" s="11" t="str">
        <f t="shared" si="7"/>
        <v>0.131682</v>
      </c>
      <c r="E35" t="str">
        <f t="shared" si="8"/>
        <v>0.183408</v>
      </c>
      <c r="F35" t="str">
        <f t="shared" si="9"/>
        <v>0.131682</v>
      </c>
      <c r="G35">
        <f t="shared" si="31"/>
        <v>196124.17756555206</v>
      </c>
      <c r="H35">
        <f t="shared" si="10"/>
        <v>854284.429266667</v>
      </c>
      <c r="I35">
        <f t="shared" si="11"/>
        <v>756222.340483891</v>
      </c>
      <c r="J35" s="15">
        <f t="shared" si="12"/>
        <v>196124.17756555206</v>
      </c>
      <c r="K35" s="15">
        <f t="shared" si="0"/>
        <v>854284.429266667</v>
      </c>
      <c r="L35" s="15">
        <f t="shared" si="13"/>
        <v>764394.1812157889</v>
      </c>
      <c r="M35" s="16">
        <f t="shared" si="14"/>
        <v>3.897501015448744</v>
      </c>
      <c r="N35" s="16">
        <f t="shared" si="15"/>
        <v>3.8558343487820776</v>
      </c>
      <c r="O35">
        <f>G90</f>
        <v>0</v>
      </c>
      <c r="P35">
        <f>B90</f>
        <v>145</v>
      </c>
      <c r="R35" s="19">
        <f t="shared" si="16"/>
        <v>90</v>
      </c>
      <c r="S35">
        <f t="shared" si="32"/>
        <v>317056.5328653265</v>
      </c>
      <c r="T35">
        <f t="shared" si="33"/>
        <v>1792453.9390083766</v>
      </c>
      <c r="U35">
        <f t="shared" si="34"/>
        <v>1633925.6725757134</v>
      </c>
      <c r="V35" s="15">
        <f t="shared" si="35"/>
        <v>317056.5328653265</v>
      </c>
      <c r="W35" s="15">
        <f t="shared" si="1"/>
        <v>1792453.9390083766</v>
      </c>
      <c r="X35" s="15">
        <f t="shared" si="36"/>
        <v>1647136.361445102</v>
      </c>
      <c r="Y35" s="16">
        <f t="shared" si="37"/>
        <v>5.1950872816260265</v>
      </c>
      <c r="Z35" s="16">
        <f t="shared" si="38"/>
        <v>5.1534206149593595</v>
      </c>
      <c r="AA35">
        <f>S90</f>
        <v>0</v>
      </c>
      <c r="AB35" s="22">
        <f>R90</f>
        <v>145</v>
      </c>
      <c r="AD35">
        <f t="shared" si="17"/>
        <v>90</v>
      </c>
      <c r="AE35">
        <f t="shared" si="47"/>
        <v>90</v>
      </c>
      <c r="AF35">
        <f t="shared" si="47"/>
        <v>91</v>
      </c>
      <c r="AG35">
        <f t="shared" si="47"/>
        <v>93</v>
      </c>
      <c r="AH35">
        <f t="shared" si="47"/>
        <v>95</v>
      </c>
      <c r="AI35">
        <f t="shared" si="47"/>
        <v>98</v>
      </c>
      <c r="AJ35">
        <f t="shared" si="3"/>
        <v>93.85583434878208</v>
      </c>
      <c r="AL35" s="22">
        <f t="shared" si="18"/>
        <v>90</v>
      </c>
      <c r="AM35">
        <f t="shared" si="19"/>
        <v>90</v>
      </c>
      <c r="AN35">
        <f t="shared" si="19"/>
        <v>91</v>
      </c>
      <c r="AO35">
        <f t="shared" si="19"/>
        <v>94</v>
      </c>
      <c r="AP35">
        <f t="shared" si="19"/>
        <v>97</v>
      </c>
      <c r="AQ35">
        <f t="shared" si="19"/>
        <v>100</v>
      </c>
      <c r="AR35" s="24">
        <f t="shared" si="20"/>
        <v>95.15342061495936</v>
      </c>
      <c r="AS35">
        <f t="shared" si="21"/>
        <v>90</v>
      </c>
      <c r="AT35">
        <f t="shared" si="39"/>
        <v>0.19612417756555195</v>
      </c>
      <c r="AU35">
        <f t="shared" si="40"/>
        <v>0.3170565328653264</v>
      </c>
      <c r="AV35">
        <f t="shared" si="22"/>
        <v>0.062182451749997536</v>
      </c>
      <c r="AW35">
        <f t="shared" si="41"/>
        <v>0.4509982586808808</v>
      </c>
      <c r="AY35">
        <f t="shared" si="42"/>
        <v>450998.2586808807</v>
      </c>
      <c r="AZ35">
        <f t="shared" si="43"/>
        <v>2459822.464235756</v>
      </c>
      <c r="BA35">
        <f t="shared" si="44"/>
        <v>2234323.3348953156</v>
      </c>
      <c r="BB35">
        <f t="shared" si="23"/>
        <v>196124.17756555206</v>
      </c>
      <c r="BC35">
        <f>AY90</f>
        <v>0</v>
      </c>
      <c r="BD35" s="22">
        <f>AD90</f>
        <v>145</v>
      </c>
      <c r="BE35">
        <f t="shared" si="24"/>
        <v>90</v>
      </c>
      <c r="BF35">
        <f t="shared" si="25"/>
        <v>90</v>
      </c>
      <c r="BG35">
        <f t="shared" si="25"/>
        <v>91</v>
      </c>
      <c r="BH35">
        <f t="shared" si="25"/>
        <v>94</v>
      </c>
      <c r="BI35">
        <f t="shared" si="25"/>
        <v>97</v>
      </c>
      <c r="BJ35">
        <f t="shared" si="25"/>
        <v>100</v>
      </c>
      <c r="BK35">
        <f t="shared" si="26"/>
        <v>94.95417286406041</v>
      </c>
      <c r="BN35">
        <f t="shared" si="27"/>
        <v>4.976816521013506E-99</v>
      </c>
      <c r="BO35">
        <f t="shared" si="28"/>
        <v>3.6770287992236195E-72</v>
      </c>
      <c r="BP35">
        <f t="shared" si="29"/>
        <v>0</v>
      </c>
      <c r="BZ35" s="21"/>
      <c r="CA35" s="21"/>
      <c r="CP35">
        <f t="shared" si="45"/>
        <v>40</v>
      </c>
      <c r="CQ35" s="11" t="s">
        <v>50</v>
      </c>
      <c r="CR35" s="11" t="s">
        <v>51</v>
      </c>
    </row>
    <row r="36" spans="2:96" ht="12.75">
      <c r="B36">
        <f t="shared" si="30"/>
        <v>91</v>
      </c>
      <c r="C36" s="11" t="str">
        <f t="shared" si="6"/>
        <v>0.199769</v>
      </c>
      <c r="D36" s="11" t="str">
        <f t="shared" si="7"/>
        <v>0.144604</v>
      </c>
      <c r="E36" t="str">
        <f t="shared" si="8"/>
        <v>0.199769</v>
      </c>
      <c r="F36" t="str">
        <f t="shared" si="9"/>
        <v>0.144604</v>
      </c>
      <c r="G36">
        <f t="shared" si="31"/>
        <v>160153.43440660927</v>
      </c>
      <c r="H36">
        <f t="shared" si="10"/>
        <v>658160.2517011149</v>
      </c>
      <c r="I36">
        <f t="shared" si="11"/>
        <v>578083.5344978103</v>
      </c>
      <c r="J36" s="15">
        <f t="shared" si="12"/>
        <v>160153.43440660927</v>
      </c>
      <c r="K36" s="15">
        <f t="shared" si="0"/>
        <v>658160.2517011149</v>
      </c>
      <c r="L36" s="15">
        <f t="shared" si="13"/>
        <v>584756.5942647523</v>
      </c>
      <c r="M36" s="16">
        <f t="shared" si="14"/>
        <v>3.6512273148019383</v>
      </c>
      <c r="N36" s="16">
        <f t="shared" si="15"/>
        <v>3.6095606481352718</v>
      </c>
      <c r="O36">
        <f>G89</f>
        <v>0</v>
      </c>
      <c r="P36">
        <f>B89</f>
        <v>144</v>
      </c>
      <c r="R36" s="19">
        <f t="shared" si="16"/>
        <v>91</v>
      </c>
      <c r="S36">
        <f t="shared" si="32"/>
        <v>275305.89450455457</v>
      </c>
      <c r="T36">
        <f t="shared" si="33"/>
        <v>1475397.40614305</v>
      </c>
      <c r="U36">
        <f t="shared" si="34"/>
        <v>1337744.4588907727</v>
      </c>
      <c r="V36" s="15">
        <f t="shared" si="35"/>
        <v>275305.89450455457</v>
      </c>
      <c r="W36" s="15">
        <f t="shared" si="1"/>
        <v>1475397.40614305</v>
      </c>
      <c r="X36" s="15">
        <f t="shared" si="36"/>
        <v>1349215.5378284624</v>
      </c>
      <c r="Y36" s="16">
        <f t="shared" si="37"/>
        <v>4.900786960106811</v>
      </c>
      <c r="Z36" s="16">
        <f t="shared" si="38"/>
        <v>4.859120293440144</v>
      </c>
      <c r="AA36">
        <f>S89</f>
        <v>0</v>
      </c>
      <c r="AB36" s="22">
        <f>R89</f>
        <v>144</v>
      </c>
      <c r="AD36">
        <f t="shared" si="17"/>
        <v>91</v>
      </c>
      <c r="AE36">
        <f t="shared" si="47"/>
        <v>91</v>
      </c>
      <c r="AF36">
        <f t="shared" si="47"/>
        <v>92</v>
      </c>
      <c r="AG36">
        <f t="shared" si="47"/>
        <v>93</v>
      </c>
      <c r="AH36">
        <f t="shared" si="47"/>
        <v>96</v>
      </c>
      <c r="AI36">
        <f t="shared" si="47"/>
        <v>98</v>
      </c>
      <c r="AJ36">
        <f t="shared" si="3"/>
        <v>94.60956064813527</v>
      </c>
      <c r="AL36" s="22">
        <f t="shared" si="18"/>
        <v>91</v>
      </c>
      <c r="AM36">
        <f t="shared" si="19"/>
        <v>91</v>
      </c>
      <c r="AN36">
        <f t="shared" si="19"/>
        <v>92</v>
      </c>
      <c r="AO36">
        <f t="shared" si="19"/>
        <v>94</v>
      </c>
      <c r="AP36">
        <f t="shared" si="19"/>
        <v>97</v>
      </c>
      <c r="AQ36">
        <f t="shared" si="19"/>
        <v>101</v>
      </c>
      <c r="AR36" s="24">
        <f t="shared" si="20"/>
        <v>95.85912029344014</v>
      </c>
      <c r="AS36">
        <f t="shared" si="21"/>
        <v>91</v>
      </c>
      <c r="AT36">
        <f t="shared" si="39"/>
        <v>0.1601534344066092</v>
      </c>
      <c r="AU36">
        <f t="shared" si="40"/>
        <v>0.2753058945045545</v>
      </c>
      <c r="AV36">
        <f t="shared" si="22"/>
        <v>0.044091184517288044</v>
      </c>
      <c r="AW36">
        <f t="shared" si="41"/>
        <v>0.3913681443938756</v>
      </c>
      <c r="AY36">
        <f t="shared" si="42"/>
        <v>391368.14439387555</v>
      </c>
      <c r="AZ36">
        <f t="shared" si="43"/>
        <v>2008824.2055548753</v>
      </c>
      <c r="BA36">
        <f t="shared" si="44"/>
        <v>1813140.1333579374</v>
      </c>
      <c r="BB36">
        <f t="shared" si="23"/>
        <v>160153.43440660927</v>
      </c>
      <c r="BC36">
        <f>AY89</f>
        <v>0</v>
      </c>
      <c r="BD36" s="22">
        <f>AD89</f>
        <v>144</v>
      </c>
      <c r="BE36">
        <f t="shared" si="24"/>
        <v>91</v>
      </c>
      <c r="BF36">
        <f t="shared" si="25"/>
        <v>91</v>
      </c>
      <c r="BG36">
        <f t="shared" si="25"/>
        <v>92</v>
      </c>
      <c r="BH36">
        <f t="shared" si="25"/>
        <v>94</v>
      </c>
      <c r="BI36">
        <f t="shared" si="25"/>
        <v>97</v>
      </c>
      <c r="BJ36">
        <f t="shared" si="25"/>
        <v>100</v>
      </c>
      <c r="BK36">
        <f t="shared" si="26"/>
        <v>95.63282502505666</v>
      </c>
      <c r="BN36">
        <f t="shared" si="27"/>
        <v>0</v>
      </c>
      <c r="BO36">
        <f t="shared" si="28"/>
        <v>0</v>
      </c>
      <c r="BP36">
        <f t="shared" si="29"/>
        <v>0</v>
      </c>
      <c r="BZ36" s="21"/>
      <c r="CA36" s="21"/>
      <c r="CP36">
        <f t="shared" si="45"/>
        <v>41</v>
      </c>
      <c r="CQ36" s="11" t="s">
        <v>52</v>
      </c>
      <c r="CR36" s="11" t="s">
        <v>53</v>
      </c>
    </row>
    <row r="37" spans="2:96" ht="12.75">
      <c r="B37">
        <f t="shared" si="30"/>
        <v>92</v>
      </c>
      <c r="C37" s="11" t="str">
        <f t="shared" si="6"/>
        <v>0.216605</v>
      </c>
      <c r="D37" s="11" t="str">
        <f t="shared" si="7"/>
        <v>0.157618</v>
      </c>
      <c r="E37" t="str">
        <f t="shared" si="8"/>
        <v>0.216605</v>
      </c>
      <c r="F37" t="str">
        <f t="shared" si="9"/>
        <v>0.157618</v>
      </c>
      <c r="G37">
        <f t="shared" si="31"/>
        <v>128159.74296863536</v>
      </c>
      <c r="H37">
        <f t="shared" si="10"/>
        <v>498006.8172945056</v>
      </c>
      <c r="I37">
        <f t="shared" si="11"/>
        <v>433926.9458101879</v>
      </c>
      <c r="J37" s="15">
        <f t="shared" si="12"/>
        <v>128159.74296863536</v>
      </c>
      <c r="K37" s="15">
        <f t="shared" si="0"/>
        <v>498006.8172945056</v>
      </c>
      <c r="L37" s="15">
        <f t="shared" si="13"/>
        <v>439266.93510054774</v>
      </c>
      <c r="M37" s="16">
        <f t="shared" si="14"/>
        <v>3.427495443776365</v>
      </c>
      <c r="N37" s="16">
        <f t="shared" si="15"/>
        <v>3.3858287771096984</v>
      </c>
      <c r="O37">
        <f>G88</f>
        <v>0</v>
      </c>
      <c r="P37">
        <f>B88</f>
        <v>143</v>
      </c>
      <c r="R37" s="19">
        <f t="shared" si="16"/>
        <v>92</v>
      </c>
      <c r="S37">
        <f t="shared" si="32"/>
        <v>235495.56093561798</v>
      </c>
      <c r="T37">
        <f t="shared" si="33"/>
        <v>1200091.5116384954</v>
      </c>
      <c r="U37">
        <f t="shared" si="34"/>
        <v>1082343.7311706864</v>
      </c>
      <c r="V37" s="15">
        <f t="shared" si="35"/>
        <v>235495.56093561798</v>
      </c>
      <c r="W37" s="15">
        <f t="shared" si="1"/>
        <v>1200091.5116384954</v>
      </c>
      <c r="X37" s="15">
        <f t="shared" si="36"/>
        <v>1092156.0462096704</v>
      </c>
      <c r="Y37" s="16">
        <f t="shared" si="37"/>
        <v>4.637692710089998</v>
      </c>
      <c r="Z37" s="16">
        <f t="shared" si="38"/>
        <v>4.596026043423332</v>
      </c>
      <c r="AA37">
        <f>S88</f>
        <v>0</v>
      </c>
      <c r="AB37" s="22">
        <f>R88</f>
        <v>143</v>
      </c>
      <c r="AD37">
        <f t="shared" si="17"/>
        <v>92</v>
      </c>
      <c r="AE37">
        <f t="shared" si="47"/>
        <v>92</v>
      </c>
      <c r="AF37">
        <f t="shared" si="47"/>
        <v>93</v>
      </c>
      <c r="AG37">
        <f t="shared" si="47"/>
        <v>94</v>
      </c>
      <c r="AH37">
        <f t="shared" si="47"/>
        <v>96</v>
      </c>
      <c r="AI37">
        <f t="shared" si="47"/>
        <v>99</v>
      </c>
      <c r="AJ37">
        <f t="shared" si="3"/>
        <v>95.3858287771097</v>
      </c>
      <c r="AL37" s="22">
        <f t="shared" si="18"/>
        <v>92</v>
      </c>
      <c r="AM37">
        <f t="shared" si="19"/>
        <v>92</v>
      </c>
      <c r="AN37">
        <f t="shared" si="19"/>
        <v>93</v>
      </c>
      <c r="AO37">
        <f t="shared" si="19"/>
        <v>95</v>
      </c>
      <c r="AP37">
        <f t="shared" si="19"/>
        <v>98</v>
      </c>
      <c r="AQ37">
        <f t="shared" si="19"/>
        <v>101</v>
      </c>
      <c r="AR37" s="24">
        <f t="shared" si="20"/>
        <v>96.59602604342334</v>
      </c>
      <c r="AS37">
        <f t="shared" si="21"/>
        <v>92</v>
      </c>
      <c r="AT37">
        <f t="shared" si="39"/>
        <v>0.1281597429686353</v>
      </c>
      <c r="AU37">
        <f t="shared" si="40"/>
        <v>0.2354955609356179</v>
      </c>
      <c r="AV37">
        <f t="shared" si="22"/>
        <v>0.030181050559763382</v>
      </c>
      <c r="AW37">
        <f t="shared" si="41"/>
        <v>0.3334742533444898</v>
      </c>
      <c r="AY37">
        <f t="shared" si="42"/>
        <v>333474.2533444897</v>
      </c>
      <c r="AZ37">
        <f t="shared" si="43"/>
        <v>1617456.0611609998</v>
      </c>
      <c r="BA37">
        <f t="shared" si="44"/>
        <v>1450718.934488755</v>
      </c>
      <c r="BB37">
        <f t="shared" si="23"/>
        <v>128159.74296863536</v>
      </c>
      <c r="BC37">
        <f>AY88</f>
        <v>0</v>
      </c>
      <c r="BD37" s="22">
        <f>AD88</f>
        <v>143</v>
      </c>
      <c r="BE37">
        <f t="shared" si="24"/>
        <v>92</v>
      </c>
      <c r="BF37">
        <f t="shared" si="25"/>
        <v>92</v>
      </c>
      <c r="BG37">
        <f t="shared" si="25"/>
        <v>93</v>
      </c>
      <c r="BH37">
        <f t="shared" si="25"/>
        <v>95</v>
      </c>
      <c r="BI37">
        <f t="shared" si="25"/>
        <v>98</v>
      </c>
      <c r="BJ37">
        <f t="shared" si="25"/>
        <v>101</v>
      </c>
      <c r="BK37">
        <f t="shared" si="26"/>
        <v>96.35031766302544</v>
      </c>
      <c r="BN37">
        <f t="shared" si="27"/>
        <v>0</v>
      </c>
      <c r="BO37">
        <f t="shared" si="28"/>
        <v>0</v>
      </c>
      <c r="BP37">
        <f t="shared" si="29"/>
        <v>0</v>
      </c>
      <c r="BZ37" s="21"/>
      <c r="CA37" s="21"/>
      <c r="CP37">
        <f t="shared" si="45"/>
        <v>42</v>
      </c>
      <c r="CQ37" s="11" t="s">
        <v>54</v>
      </c>
      <c r="CR37" s="11" t="s">
        <v>55</v>
      </c>
    </row>
    <row r="38" spans="2:96" ht="12.75">
      <c r="B38">
        <f t="shared" si="30"/>
        <v>93</v>
      </c>
      <c r="C38" s="11" t="str">
        <f t="shared" si="6"/>
        <v>0.233662</v>
      </c>
      <c r="D38" s="11" t="str">
        <f t="shared" si="7"/>
        <v>0.170433</v>
      </c>
      <c r="E38" t="str">
        <f t="shared" si="8"/>
        <v>0.233662</v>
      </c>
      <c r="F38" t="str">
        <f t="shared" si="9"/>
        <v>0.170433</v>
      </c>
      <c r="G38">
        <f t="shared" si="31"/>
        <v>100399.7018429141</v>
      </c>
      <c r="H38">
        <f t="shared" si="10"/>
        <v>369847.07432587026</v>
      </c>
      <c r="I38">
        <f t="shared" si="11"/>
        <v>319647.2234044132</v>
      </c>
      <c r="J38" s="15">
        <f t="shared" si="12"/>
        <v>100399.7018429141</v>
      </c>
      <c r="K38" s="15">
        <f t="shared" si="0"/>
        <v>369847.07432587026</v>
      </c>
      <c r="L38" s="15">
        <f t="shared" si="13"/>
        <v>323830.54431453464</v>
      </c>
      <c r="M38" s="16">
        <f t="shared" si="14"/>
        <v>3.225413406318692</v>
      </c>
      <c r="N38" s="16">
        <f t="shared" si="15"/>
        <v>3.183746739652025</v>
      </c>
      <c r="O38">
        <f>G87</f>
        <v>0</v>
      </c>
      <c r="P38">
        <f>B87</f>
        <v>142</v>
      </c>
      <c r="R38" s="19">
        <f t="shared" si="16"/>
        <v>93</v>
      </c>
      <c r="S38">
        <f t="shared" si="32"/>
        <v>198377.22161206775</v>
      </c>
      <c r="T38">
        <f t="shared" si="33"/>
        <v>964595.9507028774</v>
      </c>
      <c r="U38">
        <f t="shared" si="34"/>
        <v>865407.3398968435</v>
      </c>
      <c r="V38" s="15">
        <f t="shared" si="35"/>
        <v>198377.22161206775</v>
      </c>
      <c r="W38" s="15">
        <f t="shared" si="1"/>
        <v>964595.9507028774</v>
      </c>
      <c r="X38" s="15">
        <f t="shared" si="36"/>
        <v>873673.057464013</v>
      </c>
      <c r="Y38" s="16">
        <f t="shared" si="37"/>
        <v>4.40409967618412</v>
      </c>
      <c r="Z38" s="16">
        <f t="shared" si="38"/>
        <v>4.362433009517454</v>
      </c>
      <c r="AA38">
        <f>S87</f>
        <v>0</v>
      </c>
      <c r="AB38" s="22">
        <f>R87</f>
        <v>142</v>
      </c>
      <c r="AD38">
        <f t="shared" si="17"/>
        <v>93</v>
      </c>
      <c r="AE38">
        <f t="shared" si="47"/>
        <v>93</v>
      </c>
      <c r="AF38">
        <f t="shared" si="47"/>
        <v>94</v>
      </c>
      <c r="AG38">
        <f t="shared" si="47"/>
        <v>95</v>
      </c>
      <c r="AH38">
        <f t="shared" si="47"/>
        <v>97</v>
      </c>
      <c r="AI38">
        <f t="shared" si="47"/>
        <v>99</v>
      </c>
      <c r="AJ38">
        <f t="shared" si="3"/>
        <v>96.18374673965202</v>
      </c>
      <c r="AL38" s="22">
        <f t="shared" si="18"/>
        <v>93</v>
      </c>
      <c r="AM38">
        <f t="shared" si="19"/>
        <v>93</v>
      </c>
      <c r="AN38">
        <f t="shared" si="19"/>
        <v>94</v>
      </c>
      <c r="AO38">
        <f t="shared" si="19"/>
        <v>96</v>
      </c>
      <c r="AP38">
        <f t="shared" si="19"/>
        <v>99</v>
      </c>
      <c r="AQ38">
        <f t="shared" si="19"/>
        <v>102</v>
      </c>
      <c r="AR38" s="24">
        <f t="shared" si="20"/>
        <v>97.36243300951746</v>
      </c>
      <c r="AS38">
        <f t="shared" si="21"/>
        <v>93</v>
      </c>
      <c r="AT38">
        <f t="shared" si="39"/>
        <v>0.10039970184291407</v>
      </c>
      <c r="AU38">
        <f t="shared" si="40"/>
        <v>0.19837722161206767</v>
      </c>
      <c r="AV38">
        <f t="shared" si="22"/>
        <v>0.01991701390227728</v>
      </c>
      <c r="AW38">
        <f t="shared" si="41"/>
        <v>0.27885990955270445</v>
      </c>
      <c r="AY38">
        <f t="shared" si="42"/>
        <v>278859.90955270437</v>
      </c>
      <c r="AZ38">
        <f t="shared" si="43"/>
        <v>1283981.80781651</v>
      </c>
      <c r="BA38">
        <f t="shared" si="44"/>
        <v>1144551.8530401578</v>
      </c>
      <c r="BB38">
        <f t="shared" si="23"/>
        <v>100399.7018429141</v>
      </c>
      <c r="BC38">
        <f>AY87</f>
        <v>0</v>
      </c>
      <c r="BD38" s="22">
        <f>AD87</f>
        <v>142</v>
      </c>
      <c r="BE38">
        <f t="shared" si="24"/>
        <v>93</v>
      </c>
      <c r="BF38">
        <f t="shared" si="25"/>
        <v>93</v>
      </c>
      <c r="BG38">
        <f t="shared" si="25"/>
        <v>94</v>
      </c>
      <c r="BH38">
        <f t="shared" si="25"/>
        <v>96</v>
      </c>
      <c r="BI38">
        <f t="shared" si="25"/>
        <v>98</v>
      </c>
      <c r="BJ38">
        <f t="shared" si="25"/>
        <v>101</v>
      </c>
      <c r="BK38">
        <f t="shared" si="26"/>
        <v>97.10439727559275</v>
      </c>
      <c r="BN38">
        <f t="shared" si="27"/>
        <v>0</v>
      </c>
      <c r="BO38">
        <f t="shared" si="28"/>
        <v>0</v>
      </c>
      <c r="BP38">
        <f t="shared" si="29"/>
        <v>0</v>
      </c>
      <c r="BZ38" s="21"/>
      <c r="CA38" s="21"/>
      <c r="CP38">
        <f t="shared" si="45"/>
        <v>43</v>
      </c>
      <c r="CQ38" s="11" t="s">
        <v>56</v>
      </c>
      <c r="CR38" s="11" t="s">
        <v>57</v>
      </c>
    </row>
    <row r="39" spans="2:96" ht="12.75">
      <c r="B39">
        <f t="shared" si="30"/>
        <v>94</v>
      </c>
      <c r="C39" s="11" t="str">
        <f t="shared" si="6"/>
        <v>0.250693</v>
      </c>
      <c r="D39" s="11" t="str">
        <f t="shared" si="7"/>
        <v>0.182799</v>
      </c>
      <c r="E39" t="str">
        <f t="shared" si="8"/>
        <v>0.250693</v>
      </c>
      <c r="F39" t="str">
        <f t="shared" si="9"/>
        <v>0.182799</v>
      </c>
      <c r="G39">
        <f t="shared" si="31"/>
        <v>76940.10671089511</v>
      </c>
      <c r="H39">
        <f t="shared" si="10"/>
        <v>269447.37248295615</v>
      </c>
      <c r="I39">
        <f t="shared" si="11"/>
        <v>230977.3191275086</v>
      </c>
      <c r="J39" s="15">
        <f t="shared" si="12"/>
        <v>76940.10671089511</v>
      </c>
      <c r="K39" s="15">
        <f t="shared" si="0"/>
        <v>269447.37248295615</v>
      </c>
      <c r="L39" s="15">
        <f t="shared" si="13"/>
        <v>234183.15690712922</v>
      </c>
      <c r="M39" s="16">
        <f t="shared" si="14"/>
        <v>3.0437072018509133</v>
      </c>
      <c r="N39" s="16">
        <f t="shared" si="15"/>
        <v>3.0020405351842467</v>
      </c>
      <c r="O39">
        <f>G86</f>
        <v>0</v>
      </c>
      <c r="P39">
        <f>B86</f>
        <v>141</v>
      </c>
      <c r="R39" s="19">
        <f t="shared" si="16"/>
        <v>94</v>
      </c>
      <c r="S39">
        <f t="shared" si="32"/>
        <v>164567.19660105818</v>
      </c>
      <c r="T39">
        <f t="shared" si="33"/>
        <v>766218.7290908096</v>
      </c>
      <c r="U39">
        <f t="shared" si="34"/>
        <v>683935.1307902805</v>
      </c>
      <c r="V39" s="15">
        <f t="shared" si="35"/>
        <v>164567.19660105818</v>
      </c>
      <c r="W39" s="15">
        <f t="shared" si="1"/>
        <v>766218.7290908096</v>
      </c>
      <c r="X39" s="15">
        <f t="shared" si="36"/>
        <v>690792.0973153246</v>
      </c>
      <c r="Y39" s="16">
        <f t="shared" si="37"/>
        <v>4.1976293671085285</v>
      </c>
      <c r="Z39" s="16">
        <f t="shared" si="38"/>
        <v>4.155962700441862</v>
      </c>
      <c r="AA39">
        <f>S86</f>
        <v>0</v>
      </c>
      <c r="AB39" s="22">
        <f>R86</f>
        <v>141</v>
      </c>
      <c r="AD39">
        <f t="shared" si="17"/>
        <v>94</v>
      </c>
      <c r="AE39">
        <f t="shared" si="47"/>
        <v>94</v>
      </c>
      <c r="AF39">
        <f t="shared" si="47"/>
        <v>94</v>
      </c>
      <c r="AG39">
        <f t="shared" si="47"/>
        <v>96</v>
      </c>
      <c r="AH39">
        <f t="shared" si="47"/>
        <v>98</v>
      </c>
      <c r="AI39">
        <f t="shared" si="47"/>
        <v>100</v>
      </c>
      <c r="AJ39">
        <f t="shared" si="3"/>
        <v>97.00204053518425</v>
      </c>
      <c r="AL39" s="22">
        <f t="shared" si="18"/>
        <v>94</v>
      </c>
      <c r="AM39">
        <f t="shared" si="19"/>
        <v>94</v>
      </c>
      <c r="AN39">
        <f t="shared" si="19"/>
        <v>95</v>
      </c>
      <c r="AO39">
        <f t="shared" si="19"/>
        <v>97</v>
      </c>
      <c r="AP39">
        <f t="shared" si="19"/>
        <v>99</v>
      </c>
      <c r="AQ39">
        <f t="shared" si="19"/>
        <v>103</v>
      </c>
      <c r="AR39" s="24">
        <f t="shared" si="20"/>
        <v>98.15596270044186</v>
      </c>
      <c r="AS39">
        <f t="shared" si="21"/>
        <v>94</v>
      </c>
      <c r="AT39">
        <f t="shared" si="39"/>
        <v>0.07694010671089507</v>
      </c>
      <c r="AU39">
        <f t="shared" si="40"/>
        <v>0.16456719660105812</v>
      </c>
      <c r="AV39">
        <f t="shared" si="22"/>
        <v>0.01266181766759826</v>
      </c>
      <c r="AW39">
        <f t="shared" si="41"/>
        <v>0.22884548564435492</v>
      </c>
      <c r="AY39">
        <f t="shared" si="42"/>
        <v>228845.48564435483</v>
      </c>
      <c r="AZ39">
        <f t="shared" si="43"/>
        <v>1005121.8982638057</v>
      </c>
      <c r="BA39">
        <f t="shared" si="44"/>
        <v>890699.1554416283</v>
      </c>
      <c r="BB39">
        <f t="shared" si="23"/>
        <v>76940.10671089511</v>
      </c>
      <c r="BC39">
        <f>AY86</f>
        <v>0</v>
      </c>
      <c r="BD39" s="22">
        <f>AD86</f>
        <v>141</v>
      </c>
      <c r="BE39">
        <f t="shared" si="24"/>
        <v>94</v>
      </c>
      <c r="BF39">
        <f t="shared" si="25"/>
        <v>94</v>
      </c>
      <c r="BG39">
        <f t="shared" si="25"/>
        <v>95</v>
      </c>
      <c r="BH39">
        <f t="shared" si="25"/>
        <v>96</v>
      </c>
      <c r="BI39">
        <f t="shared" si="25"/>
        <v>99</v>
      </c>
      <c r="BJ39">
        <f t="shared" si="25"/>
        <v>102</v>
      </c>
      <c r="BK39">
        <f t="shared" si="26"/>
        <v>97.89214212783664</v>
      </c>
      <c r="BN39">
        <f t="shared" si="27"/>
        <v>0</v>
      </c>
      <c r="BO39">
        <f t="shared" si="28"/>
        <v>0</v>
      </c>
      <c r="BP39">
        <f t="shared" si="29"/>
        <v>0</v>
      </c>
      <c r="BZ39" s="21"/>
      <c r="CA39" s="21"/>
      <c r="CP39">
        <f t="shared" si="45"/>
        <v>44</v>
      </c>
      <c r="CQ39" s="11" t="s">
        <v>58</v>
      </c>
      <c r="CR39" s="11" t="s">
        <v>59</v>
      </c>
    </row>
    <row r="40" spans="2:96" ht="12.75">
      <c r="B40">
        <f t="shared" si="30"/>
        <v>95</v>
      </c>
      <c r="C40" s="11" t="str">
        <f t="shared" si="6"/>
        <v>0.267491</v>
      </c>
      <c r="D40" s="11" t="str">
        <f t="shared" si="7"/>
        <v>0.194509</v>
      </c>
      <c r="E40" t="str">
        <f t="shared" si="8"/>
        <v>0.267491</v>
      </c>
      <c r="F40" t="str">
        <f t="shared" si="9"/>
        <v>0.194509</v>
      </c>
      <c r="G40">
        <f t="shared" si="31"/>
        <v>57651.760539220675</v>
      </c>
      <c r="H40">
        <f t="shared" si="10"/>
        <v>192507.26577206104</v>
      </c>
      <c r="I40">
        <f t="shared" si="11"/>
        <v>163681.3855024507</v>
      </c>
      <c r="J40" s="15">
        <f t="shared" si="12"/>
        <v>57651.760539220675</v>
      </c>
      <c r="K40" s="15">
        <f t="shared" si="0"/>
        <v>192507.26577206104</v>
      </c>
      <c r="L40" s="15">
        <f t="shared" si="13"/>
        <v>166083.54219158491</v>
      </c>
      <c r="M40" s="16">
        <f t="shared" si="14"/>
        <v>2.8808060783954335</v>
      </c>
      <c r="N40" s="16">
        <f t="shared" si="15"/>
        <v>2.8391394117287665</v>
      </c>
      <c r="O40">
        <f>G85</f>
        <v>0</v>
      </c>
      <c r="P40">
        <f>B85</f>
        <v>140</v>
      </c>
      <c r="R40" s="19">
        <f t="shared" si="16"/>
        <v>95</v>
      </c>
      <c r="S40">
        <f t="shared" si="32"/>
        <v>134484.47762958135</v>
      </c>
      <c r="T40">
        <f t="shared" si="33"/>
        <v>601651.5324897515</v>
      </c>
      <c r="U40">
        <f t="shared" si="34"/>
        <v>534409.2936749607</v>
      </c>
      <c r="V40" s="15">
        <f t="shared" si="35"/>
        <v>134484.47762958135</v>
      </c>
      <c r="W40" s="15">
        <f t="shared" si="1"/>
        <v>601651.5324897515</v>
      </c>
      <c r="X40" s="15">
        <f t="shared" si="36"/>
        <v>540012.8135761933</v>
      </c>
      <c r="Y40" s="16">
        <f t="shared" si="37"/>
        <v>4.015428569113998</v>
      </c>
      <c r="Z40" s="16">
        <f t="shared" si="38"/>
        <v>3.973761902447331</v>
      </c>
      <c r="AA40">
        <f>S85</f>
        <v>0</v>
      </c>
      <c r="AB40" s="22">
        <f>R85</f>
        <v>140</v>
      </c>
      <c r="AD40">
        <f t="shared" si="17"/>
        <v>95</v>
      </c>
      <c r="AE40">
        <f aca="true" t="shared" si="48" ref="AE40:AI49">VLOOKUP($G40*(100-AE$9)/100,$O$10:$P$115,2)-1</f>
        <v>95</v>
      </c>
      <c r="AF40">
        <f t="shared" si="48"/>
        <v>95</v>
      </c>
      <c r="AG40">
        <f t="shared" si="48"/>
        <v>97</v>
      </c>
      <c r="AH40">
        <f t="shared" si="48"/>
        <v>99</v>
      </c>
      <c r="AI40">
        <f t="shared" si="48"/>
        <v>101</v>
      </c>
      <c r="AJ40">
        <f t="shared" si="3"/>
        <v>97.83913941172877</v>
      </c>
      <c r="AL40" s="22">
        <f t="shared" si="18"/>
        <v>95</v>
      </c>
      <c r="AM40">
        <f t="shared" si="19"/>
        <v>95</v>
      </c>
      <c r="AN40">
        <f t="shared" si="19"/>
        <v>96</v>
      </c>
      <c r="AO40">
        <f t="shared" si="19"/>
        <v>98</v>
      </c>
      <c r="AP40">
        <f t="shared" si="19"/>
        <v>100</v>
      </c>
      <c r="AQ40">
        <f t="shared" si="19"/>
        <v>103</v>
      </c>
      <c r="AR40" s="24">
        <f t="shared" si="20"/>
        <v>98.97376190244734</v>
      </c>
      <c r="AS40">
        <f t="shared" si="21"/>
        <v>95</v>
      </c>
      <c r="AT40">
        <f t="shared" si="39"/>
        <v>0.05765176053922065</v>
      </c>
      <c r="AU40">
        <f t="shared" si="40"/>
        <v>0.1344844776295813</v>
      </c>
      <c r="AV40">
        <f t="shared" si="22"/>
        <v>0.007753266900542797</v>
      </c>
      <c r="AW40">
        <f t="shared" si="41"/>
        <v>0.18438297126825914</v>
      </c>
      <c r="AY40">
        <f t="shared" si="42"/>
        <v>184382.97126825908</v>
      </c>
      <c r="AZ40">
        <f t="shared" si="43"/>
        <v>776276.4126194508</v>
      </c>
      <c r="BA40">
        <f t="shared" si="44"/>
        <v>684084.9269853213</v>
      </c>
      <c r="BB40">
        <f t="shared" si="23"/>
        <v>57651.760539220675</v>
      </c>
      <c r="BC40">
        <f>AY85</f>
        <v>0</v>
      </c>
      <c r="BD40" s="22">
        <f>AD85</f>
        <v>140</v>
      </c>
      <c r="BE40">
        <f t="shared" si="24"/>
        <v>95</v>
      </c>
      <c r="BF40">
        <f t="shared" si="25"/>
        <v>95</v>
      </c>
      <c r="BG40">
        <f t="shared" si="25"/>
        <v>96</v>
      </c>
      <c r="BH40">
        <f t="shared" si="25"/>
        <v>97</v>
      </c>
      <c r="BI40">
        <f t="shared" si="25"/>
        <v>100</v>
      </c>
      <c r="BJ40">
        <f t="shared" si="25"/>
        <v>103</v>
      </c>
      <c r="BK40">
        <f t="shared" si="26"/>
        <v>98.71013072563</v>
      </c>
      <c r="BN40">
        <f t="shared" si="27"/>
        <v>0</v>
      </c>
      <c r="BO40">
        <f t="shared" si="28"/>
        <v>0</v>
      </c>
      <c r="BP40">
        <f t="shared" si="29"/>
        <v>0</v>
      </c>
      <c r="BZ40" s="21"/>
      <c r="CA40" s="21"/>
      <c r="CP40">
        <f t="shared" si="45"/>
        <v>45</v>
      </c>
      <c r="CQ40" s="11" t="s">
        <v>60</v>
      </c>
      <c r="CR40" s="11" t="s">
        <v>61</v>
      </c>
    </row>
    <row r="41" spans="2:96" ht="12.75">
      <c r="B41">
        <f t="shared" si="30"/>
        <v>96</v>
      </c>
      <c r="C41" s="11" t="str">
        <f t="shared" si="6"/>
        <v>0.283905</v>
      </c>
      <c r="D41" s="11" t="str">
        <f t="shared" si="7"/>
        <v>0.205379</v>
      </c>
      <c r="E41" t="str">
        <f t="shared" si="8"/>
        <v>0.283905</v>
      </c>
      <c r="F41" t="str">
        <f t="shared" si="9"/>
        <v>0.205379</v>
      </c>
      <c r="G41">
        <f t="shared" si="31"/>
        <v>42230.433460824</v>
      </c>
      <c r="H41">
        <f t="shared" si="10"/>
        <v>134855.50523284037</v>
      </c>
      <c r="I41">
        <f t="shared" si="11"/>
        <v>113740.28850242836</v>
      </c>
      <c r="J41" s="15">
        <f t="shared" si="12"/>
        <v>42230.433460824</v>
      </c>
      <c r="K41" s="15">
        <f t="shared" si="0"/>
        <v>134855.50523284037</v>
      </c>
      <c r="L41" s="15">
        <f t="shared" si="13"/>
        <v>115499.88989662936</v>
      </c>
      <c r="M41" s="16">
        <f t="shared" si="14"/>
        <v>2.734991815884992</v>
      </c>
      <c r="N41" s="16">
        <f t="shared" si="15"/>
        <v>2.693325149218325</v>
      </c>
      <c r="O41">
        <f>G84</f>
        <v>0</v>
      </c>
      <c r="P41">
        <f>B84</f>
        <v>139</v>
      </c>
      <c r="R41" s="19">
        <f t="shared" si="16"/>
        <v>96</v>
      </c>
      <c r="S41">
        <f t="shared" si="32"/>
        <v>108326.03637032911</v>
      </c>
      <c r="T41">
        <f t="shared" si="33"/>
        <v>467167.05486017006</v>
      </c>
      <c r="U41">
        <f t="shared" si="34"/>
        <v>413004.0366750055</v>
      </c>
      <c r="V41" s="15">
        <f t="shared" si="35"/>
        <v>108326.03637032911</v>
      </c>
      <c r="W41" s="15">
        <f t="shared" si="1"/>
        <v>467167.05486017006</v>
      </c>
      <c r="X41" s="15">
        <f t="shared" si="36"/>
        <v>417517.6215237692</v>
      </c>
      <c r="Y41" s="16">
        <f t="shared" si="37"/>
        <v>3.8542684244111123</v>
      </c>
      <c r="Z41" s="16">
        <f t="shared" si="38"/>
        <v>3.8126017577444458</v>
      </c>
      <c r="AA41">
        <f>S84</f>
        <v>0</v>
      </c>
      <c r="AB41" s="22">
        <f>R84</f>
        <v>139</v>
      </c>
      <c r="AD41">
        <f t="shared" si="17"/>
        <v>96</v>
      </c>
      <c r="AE41">
        <f t="shared" si="48"/>
        <v>96</v>
      </c>
      <c r="AF41">
        <f t="shared" si="48"/>
        <v>96</v>
      </c>
      <c r="AG41">
        <f t="shared" si="48"/>
        <v>98</v>
      </c>
      <c r="AH41">
        <f t="shared" si="48"/>
        <v>99</v>
      </c>
      <c r="AI41">
        <f t="shared" si="48"/>
        <v>101</v>
      </c>
      <c r="AJ41">
        <f t="shared" si="3"/>
        <v>98.69332514921832</v>
      </c>
      <c r="AL41" s="22">
        <f t="shared" si="18"/>
        <v>96</v>
      </c>
      <c r="AM41">
        <f t="shared" si="19"/>
        <v>96</v>
      </c>
      <c r="AN41">
        <f t="shared" si="19"/>
        <v>97</v>
      </c>
      <c r="AO41">
        <f t="shared" si="19"/>
        <v>98</v>
      </c>
      <c r="AP41">
        <f t="shared" si="19"/>
        <v>101</v>
      </c>
      <c r="AQ41">
        <f t="shared" si="19"/>
        <v>104</v>
      </c>
      <c r="AR41" s="24">
        <f t="shared" si="20"/>
        <v>99.81260175774445</v>
      </c>
      <c r="AS41">
        <f t="shared" si="21"/>
        <v>96</v>
      </c>
      <c r="AT41">
        <f t="shared" si="39"/>
        <v>0.04223043346082398</v>
      </c>
      <c r="AU41">
        <f t="shared" si="40"/>
        <v>0.10832603637032906</v>
      </c>
      <c r="AV41">
        <f t="shared" si="22"/>
        <v>0.00457465547101198</v>
      </c>
      <c r="AW41">
        <f t="shared" si="41"/>
        <v>0.14598181436014104</v>
      </c>
      <c r="AY41">
        <f t="shared" si="42"/>
        <v>145981.814360141</v>
      </c>
      <c r="AZ41">
        <f t="shared" si="43"/>
        <v>591893.4413511917</v>
      </c>
      <c r="BA41">
        <f t="shared" si="44"/>
        <v>518902.5341711212</v>
      </c>
      <c r="BB41">
        <f t="shared" si="23"/>
        <v>42230.433460824</v>
      </c>
      <c r="BC41">
        <f>AY84</f>
        <v>0</v>
      </c>
      <c r="BD41" s="22">
        <f>AD84</f>
        <v>139</v>
      </c>
      <c r="BE41">
        <f t="shared" si="24"/>
        <v>96</v>
      </c>
      <c r="BF41">
        <f t="shared" si="25"/>
        <v>96</v>
      </c>
      <c r="BG41">
        <f t="shared" si="25"/>
        <v>97</v>
      </c>
      <c r="BH41">
        <f t="shared" si="25"/>
        <v>98</v>
      </c>
      <c r="BI41">
        <f t="shared" si="25"/>
        <v>101</v>
      </c>
      <c r="BJ41">
        <f t="shared" si="25"/>
        <v>103</v>
      </c>
      <c r="BK41">
        <f t="shared" si="26"/>
        <v>99.55456970065445</v>
      </c>
      <c r="BN41">
        <f t="shared" si="27"/>
        <v>0</v>
      </c>
      <c r="BO41">
        <f t="shared" si="28"/>
        <v>0</v>
      </c>
      <c r="BP41">
        <f t="shared" si="29"/>
        <v>0</v>
      </c>
      <c r="BZ41" s="21"/>
      <c r="CA41" s="21"/>
      <c r="CP41">
        <f t="shared" si="45"/>
        <v>46</v>
      </c>
      <c r="CQ41" s="11" t="s">
        <v>62</v>
      </c>
      <c r="CR41" s="11" t="s">
        <v>63</v>
      </c>
    </row>
    <row r="42" spans="2:96" ht="12.75">
      <c r="B42">
        <f t="shared" si="30"/>
        <v>97</v>
      </c>
      <c r="C42" s="11" t="str">
        <f t="shared" si="6"/>
        <v>0.299852</v>
      </c>
      <c r="D42" s="11" t="str">
        <f t="shared" si="7"/>
        <v>0.215240</v>
      </c>
      <c r="E42" t="str">
        <f t="shared" si="8"/>
        <v>0.299852</v>
      </c>
      <c r="F42" t="str">
        <f t="shared" si="9"/>
        <v>0.215240</v>
      </c>
      <c r="G42">
        <f t="shared" si="31"/>
        <v>30241.00224912876</v>
      </c>
      <c r="H42">
        <f t="shared" si="10"/>
        <v>92625.07177201635</v>
      </c>
      <c r="I42">
        <f t="shared" si="11"/>
        <v>77504.57064745197</v>
      </c>
      <c r="J42" s="15">
        <f t="shared" si="12"/>
        <v>30241.00224912876</v>
      </c>
      <c r="K42" s="15">
        <f t="shared" si="0"/>
        <v>92625.07177201635</v>
      </c>
      <c r="L42" s="15">
        <f t="shared" si="13"/>
        <v>78764.61240783233</v>
      </c>
      <c r="M42" s="16">
        <f t="shared" si="14"/>
        <v>2.604563557747215</v>
      </c>
      <c r="N42" s="16">
        <f t="shared" si="15"/>
        <v>2.5628968910805483</v>
      </c>
      <c r="O42">
        <f>G83</f>
        <v>0</v>
      </c>
      <c r="P42">
        <f>B83</f>
        <v>138</v>
      </c>
      <c r="R42" s="19">
        <f t="shared" si="16"/>
        <v>97</v>
      </c>
      <c r="S42">
        <f t="shared" si="32"/>
        <v>86078.14334662729</v>
      </c>
      <c r="T42">
        <f t="shared" si="33"/>
        <v>358841.01848984096</v>
      </c>
      <c r="U42">
        <f t="shared" si="34"/>
        <v>315801.94681652734</v>
      </c>
      <c r="V42" s="15">
        <f t="shared" si="35"/>
        <v>86078.14334662729</v>
      </c>
      <c r="W42" s="15">
        <f t="shared" si="1"/>
        <v>358841.01848984096</v>
      </c>
      <c r="X42" s="15">
        <f t="shared" si="36"/>
        <v>319388.5361226368</v>
      </c>
      <c r="Y42" s="16">
        <f t="shared" si="37"/>
        <v>3.7104487121253773</v>
      </c>
      <c r="Z42" s="16">
        <f t="shared" si="38"/>
        <v>3.6687820454587103</v>
      </c>
      <c r="AA42">
        <f>S83</f>
        <v>0</v>
      </c>
      <c r="AB42" s="22">
        <f>R83</f>
        <v>138</v>
      </c>
      <c r="AD42">
        <f t="shared" si="17"/>
        <v>97</v>
      </c>
      <c r="AE42">
        <f t="shared" si="48"/>
        <v>97</v>
      </c>
      <c r="AF42">
        <f t="shared" si="48"/>
        <v>97</v>
      </c>
      <c r="AG42">
        <f t="shared" si="48"/>
        <v>98</v>
      </c>
      <c r="AH42">
        <f t="shared" si="48"/>
        <v>100</v>
      </c>
      <c r="AI42">
        <f t="shared" si="48"/>
        <v>102</v>
      </c>
      <c r="AJ42">
        <f aca="true" t="shared" si="49" ref="AJ42:AJ73">I42/G42+AD42</f>
        <v>99.56289689108056</v>
      </c>
      <c r="AL42" s="22">
        <f t="shared" si="18"/>
        <v>97</v>
      </c>
      <c r="AM42">
        <f t="shared" si="19"/>
        <v>97</v>
      </c>
      <c r="AN42">
        <f t="shared" si="19"/>
        <v>98</v>
      </c>
      <c r="AO42">
        <f t="shared" si="19"/>
        <v>99</v>
      </c>
      <c r="AP42">
        <f t="shared" si="19"/>
        <v>102</v>
      </c>
      <c r="AQ42">
        <f t="shared" si="19"/>
        <v>105</v>
      </c>
      <c r="AR42" s="24">
        <f t="shared" si="20"/>
        <v>100.66878204545871</v>
      </c>
      <c r="AS42">
        <f t="shared" si="21"/>
        <v>97</v>
      </c>
      <c r="AT42">
        <f t="shared" si="39"/>
        <v>0.030241002249128745</v>
      </c>
      <c r="AU42">
        <f t="shared" si="40"/>
        <v>0.08607814334662725</v>
      </c>
      <c r="AV42">
        <f t="shared" si="22"/>
        <v>0.002603089326546181</v>
      </c>
      <c r="AW42">
        <f t="shared" si="41"/>
        <v>0.11371605626920982</v>
      </c>
      <c r="AY42">
        <f t="shared" si="42"/>
        <v>113716.05626920977</v>
      </c>
      <c r="AZ42">
        <f t="shared" si="43"/>
        <v>445911.6269910507</v>
      </c>
      <c r="BA42">
        <f t="shared" si="44"/>
        <v>389053.59885644587</v>
      </c>
      <c r="BB42">
        <f t="shared" si="23"/>
        <v>30241.00224912876</v>
      </c>
      <c r="BC42">
        <f>AY83</f>
        <v>0</v>
      </c>
      <c r="BD42" s="22">
        <f>AD83</f>
        <v>138</v>
      </c>
      <c r="BE42">
        <f t="shared" si="24"/>
        <v>97</v>
      </c>
      <c r="BF42">
        <f t="shared" si="25"/>
        <v>97</v>
      </c>
      <c r="BG42">
        <f t="shared" si="25"/>
        <v>98</v>
      </c>
      <c r="BH42">
        <f t="shared" si="25"/>
        <v>99</v>
      </c>
      <c r="BI42">
        <f t="shared" si="25"/>
        <v>101</v>
      </c>
      <c r="BJ42">
        <f t="shared" si="25"/>
        <v>104</v>
      </c>
      <c r="BK42">
        <f t="shared" si="26"/>
        <v>100.42127234816697</v>
      </c>
      <c r="BN42">
        <f t="shared" si="27"/>
        <v>0</v>
      </c>
      <c r="BO42">
        <f t="shared" si="28"/>
        <v>0</v>
      </c>
      <c r="BP42">
        <f t="shared" si="29"/>
        <v>0</v>
      </c>
      <c r="BZ42" s="21"/>
      <c r="CA42" s="21"/>
      <c r="CP42">
        <f t="shared" si="45"/>
        <v>47</v>
      </c>
      <c r="CQ42" s="11" t="s">
        <v>64</v>
      </c>
      <c r="CR42" s="11" t="s">
        <v>65</v>
      </c>
    </row>
    <row r="43" spans="2:96" ht="12.75">
      <c r="B43">
        <f t="shared" si="30"/>
        <v>98</v>
      </c>
      <c r="C43" s="11" t="str">
        <f t="shared" si="6"/>
        <v>0.315296</v>
      </c>
      <c r="D43" s="11" t="str">
        <f t="shared" si="7"/>
        <v>0.223947</v>
      </c>
      <c r="E43" t="str">
        <f t="shared" si="8"/>
        <v>0.315296</v>
      </c>
      <c r="F43" t="str">
        <f t="shared" si="9"/>
        <v>0.223947</v>
      </c>
      <c r="G43">
        <f t="shared" si="31"/>
        <v>21173.177242723003</v>
      </c>
      <c r="H43">
        <f t="shared" si="10"/>
        <v>62384.069522887585</v>
      </c>
      <c r="I43">
        <f t="shared" si="11"/>
        <v>51797.48090152608</v>
      </c>
      <c r="J43" s="15">
        <f aca="true" t="shared" si="50" ref="J43:J74">J42*(1-E42)/(1+$D$4)</f>
        <v>21173.177242723003</v>
      </c>
      <c r="K43" s="15">
        <f t="shared" si="0"/>
        <v>62384.069522887585</v>
      </c>
      <c r="L43" s="15">
        <f t="shared" si="13"/>
        <v>52679.69661997288</v>
      </c>
      <c r="M43" s="16">
        <f t="shared" si="14"/>
        <v>2.4880392780010534</v>
      </c>
      <c r="N43" s="16">
        <f t="shared" si="15"/>
        <v>2.446372611334387</v>
      </c>
      <c r="O43">
        <f>G82</f>
        <v>0</v>
      </c>
      <c r="P43">
        <f>B82</f>
        <v>137</v>
      </c>
      <c r="R43" s="19">
        <f t="shared" si="16"/>
        <v>98</v>
      </c>
      <c r="S43">
        <f t="shared" si="32"/>
        <v>67550.68377269922</v>
      </c>
      <c r="T43">
        <f t="shared" si="33"/>
        <v>272762.87514321366</v>
      </c>
      <c r="U43">
        <f t="shared" si="34"/>
        <v>238987.53325686406</v>
      </c>
      <c r="V43" s="15">
        <f t="shared" si="35"/>
        <v>67550.68377269922</v>
      </c>
      <c r="W43" s="15">
        <f t="shared" si="1"/>
        <v>272762.87514321366</v>
      </c>
      <c r="X43" s="15">
        <f t="shared" si="36"/>
        <v>241802.14508072654</v>
      </c>
      <c r="Y43" s="16">
        <f t="shared" si="37"/>
        <v>3.5795662097864875</v>
      </c>
      <c r="Z43" s="16">
        <f t="shared" si="38"/>
        <v>3.5378995431198206</v>
      </c>
      <c r="AA43">
        <f>S82</f>
        <v>0</v>
      </c>
      <c r="AB43" s="22">
        <f>R82</f>
        <v>137</v>
      </c>
      <c r="AD43">
        <f t="shared" si="17"/>
        <v>98</v>
      </c>
      <c r="AE43">
        <f t="shared" si="48"/>
        <v>98</v>
      </c>
      <c r="AF43">
        <f t="shared" si="48"/>
        <v>98</v>
      </c>
      <c r="AG43">
        <f t="shared" si="48"/>
        <v>99</v>
      </c>
      <c r="AH43">
        <f t="shared" si="48"/>
        <v>101</v>
      </c>
      <c r="AI43">
        <f t="shared" si="48"/>
        <v>103</v>
      </c>
      <c r="AJ43">
        <f t="shared" si="49"/>
        <v>100.44637261133438</v>
      </c>
      <c r="AL43" s="22">
        <f t="shared" si="18"/>
        <v>98</v>
      </c>
      <c r="AM43">
        <f aca="true" t="shared" si="51" ref="AM43:AQ74">VLOOKUP($S43*(100-AM$9)/100,$AA$10:$AB$115,2)-1</f>
        <v>98</v>
      </c>
      <c r="AN43">
        <f t="shared" si="51"/>
        <v>99</v>
      </c>
      <c r="AO43">
        <f t="shared" si="51"/>
        <v>100</v>
      </c>
      <c r="AP43">
        <f t="shared" si="51"/>
        <v>103</v>
      </c>
      <c r="AQ43">
        <f t="shared" si="51"/>
        <v>105</v>
      </c>
      <c r="AR43" s="24">
        <f t="shared" si="20"/>
        <v>101.53789954311982</v>
      </c>
      <c r="AS43">
        <f t="shared" si="21"/>
        <v>98</v>
      </c>
      <c r="AT43">
        <f t="shared" si="39"/>
        <v>0.021173177242722992</v>
      </c>
      <c r="AU43">
        <f t="shared" si="40"/>
        <v>0.0675506837726992</v>
      </c>
      <c r="AV43">
        <f t="shared" si="22"/>
        <v>0.001430262600386492</v>
      </c>
      <c r="AW43">
        <f t="shared" si="41"/>
        <v>0.0872935984150357</v>
      </c>
      <c r="AY43">
        <f t="shared" si="42"/>
        <v>87293.59841503567</v>
      </c>
      <c r="AZ43">
        <f t="shared" si="43"/>
        <v>332195.57072184095</v>
      </c>
      <c r="BA43">
        <f t="shared" si="44"/>
        <v>288548.77151432313</v>
      </c>
      <c r="BB43">
        <f t="shared" si="23"/>
        <v>21173.177242723003</v>
      </c>
      <c r="BC43">
        <f>AY82</f>
        <v>0</v>
      </c>
      <c r="BD43" s="22">
        <f>AD82</f>
        <v>137</v>
      </c>
      <c r="BE43">
        <f t="shared" si="24"/>
        <v>98</v>
      </c>
      <c r="BF43">
        <f aca="true" t="shared" si="52" ref="BF43:BJ74">VLOOKUP($AY43*(100-BF$9)/100,$BC$10:$BD$115,2)-1</f>
        <v>98</v>
      </c>
      <c r="BG43">
        <f t="shared" si="52"/>
        <v>99</v>
      </c>
      <c r="BH43">
        <f t="shared" si="52"/>
        <v>100</v>
      </c>
      <c r="BI43">
        <f t="shared" si="52"/>
        <v>102</v>
      </c>
      <c r="BJ43">
        <f t="shared" si="52"/>
        <v>105</v>
      </c>
      <c r="BK43">
        <f t="shared" si="26"/>
        <v>101.30549750214699</v>
      </c>
      <c r="BN43">
        <f t="shared" si="27"/>
        <v>0</v>
      </c>
      <c r="BO43">
        <f t="shared" si="28"/>
        <v>0</v>
      </c>
      <c r="BP43">
        <f t="shared" si="29"/>
        <v>0</v>
      </c>
      <c r="BZ43" s="21"/>
      <c r="CA43" s="21"/>
      <c r="CP43">
        <f t="shared" si="45"/>
        <v>48</v>
      </c>
      <c r="CQ43" s="11" t="s">
        <v>66</v>
      </c>
      <c r="CR43" s="11" t="s">
        <v>67</v>
      </c>
    </row>
    <row r="44" spans="2:96" ht="12.75">
      <c r="B44">
        <f t="shared" si="30"/>
        <v>99</v>
      </c>
      <c r="C44" s="11" t="str">
        <f t="shared" si="6"/>
        <v>0.330207</v>
      </c>
      <c r="D44" s="11" t="str">
        <f t="shared" si="7"/>
        <v>0.231387</v>
      </c>
      <c r="E44" t="str">
        <f t="shared" si="8"/>
        <v>0.330207</v>
      </c>
      <c r="F44" t="str">
        <f t="shared" si="9"/>
        <v>0.231387</v>
      </c>
      <c r="G44">
        <f t="shared" si="31"/>
        <v>14497.35915080141</v>
      </c>
      <c r="H44">
        <f t="shared" si="10"/>
        <v>41210.89228016458</v>
      </c>
      <c r="I44">
        <f t="shared" si="11"/>
        <v>33962.21270476388</v>
      </c>
      <c r="J44" s="15">
        <f t="shared" si="50"/>
        <v>14497.35915080141</v>
      </c>
      <c r="K44" s="15">
        <f t="shared" si="0"/>
        <v>41210.89228016458</v>
      </c>
      <c r="L44" s="15">
        <f t="shared" si="13"/>
        <v>34566.26933604727</v>
      </c>
      <c r="M44" s="16">
        <f t="shared" si="14"/>
        <v>2.3843148932498135</v>
      </c>
      <c r="N44" s="16">
        <f t="shared" si="15"/>
        <v>2.3426482265831465</v>
      </c>
      <c r="O44">
        <f>G81</f>
        <v>0</v>
      </c>
      <c r="P44">
        <f>B81</f>
        <v>136</v>
      </c>
      <c r="R44" s="19">
        <f t="shared" si="16"/>
        <v>99</v>
      </c>
      <c r="S44">
        <f t="shared" si="32"/>
        <v>52422.91079385455</v>
      </c>
      <c r="T44">
        <f t="shared" si="33"/>
        <v>205212.19137051445</v>
      </c>
      <c r="U44">
        <f t="shared" si="34"/>
        <v>179000.73597358717</v>
      </c>
      <c r="V44" s="15">
        <f t="shared" si="35"/>
        <v>52422.91079385455</v>
      </c>
      <c r="W44" s="15">
        <f t="shared" si="1"/>
        <v>205212.19137051445</v>
      </c>
      <c r="X44" s="15">
        <f t="shared" si="36"/>
        <v>181185.02392333111</v>
      </c>
      <c r="Y44" s="16">
        <f t="shared" si="37"/>
        <v>3.45621830569109</v>
      </c>
      <c r="Z44" s="16">
        <f t="shared" si="38"/>
        <v>3.414551639024423</v>
      </c>
      <c r="AA44">
        <f>S81</f>
        <v>0</v>
      </c>
      <c r="AB44" s="22">
        <f>R81</f>
        <v>136</v>
      </c>
      <c r="AD44">
        <f t="shared" si="17"/>
        <v>99</v>
      </c>
      <c r="AE44">
        <f t="shared" si="48"/>
        <v>99</v>
      </c>
      <c r="AF44">
        <f t="shared" si="48"/>
        <v>99</v>
      </c>
      <c r="AG44">
        <f t="shared" si="48"/>
        <v>100</v>
      </c>
      <c r="AH44">
        <f t="shared" si="48"/>
        <v>102</v>
      </c>
      <c r="AI44">
        <f t="shared" si="48"/>
        <v>104</v>
      </c>
      <c r="AJ44">
        <f t="shared" si="49"/>
        <v>101.34264822658315</v>
      </c>
      <c r="AL44" s="22">
        <f t="shared" si="18"/>
        <v>99</v>
      </c>
      <c r="AM44">
        <f t="shared" si="51"/>
        <v>99</v>
      </c>
      <c r="AN44">
        <f t="shared" si="51"/>
        <v>100</v>
      </c>
      <c r="AO44">
        <f t="shared" si="51"/>
        <v>101</v>
      </c>
      <c r="AP44">
        <f t="shared" si="51"/>
        <v>103</v>
      </c>
      <c r="AQ44">
        <f t="shared" si="51"/>
        <v>106</v>
      </c>
      <c r="AR44" s="24">
        <f t="shared" si="20"/>
        <v>102.41455163902442</v>
      </c>
      <c r="AS44">
        <f t="shared" si="21"/>
        <v>99</v>
      </c>
      <c r="AT44">
        <f t="shared" si="39"/>
        <v>0.014497359150801404</v>
      </c>
      <c r="AU44">
        <f t="shared" si="40"/>
        <v>0.05242291079385453</v>
      </c>
      <c r="AV44">
        <f t="shared" si="22"/>
        <v>0.0007599937655089327</v>
      </c>
      <c r="AW44">
        <f t="shared" si="41"/>
        <v>0.06616027617914699</v>
      </c>
      <c r="AY44">
        <f t="shared" si="42"/>
        <v>66160.27617914697</v>
      </c>
      <c r="AZ44">
        <f t="shared" si="43"/>
        <v>244901.97230680526</v>
      </c>
      <c r="BA44">
        <f t="shared" si="44"/>
        <v>211821.83421723178</v>
      </c>
      <c r="BB44">
        <f t="shared" si="23"/>
        <v>14497.35915080141</v>
      </c>
      <c r="BC44">
        <f>AY81</f>
        <v>0</v>
      </c>
      <c r="BD44" s="22">
        <f>AD81</f>
        <v>136</v>
      </c>
      <c r="BE44">
        <f t="shared" si="24"/>
        <v>99</v>
      </c>
      <c r="BF44">
        <f t="shared" si="52"/>
        <v>99</v>
      </c>
      <c r="BG44">
        <f t="shared" si="52"/>
        <v>99</v>
      </c>
      <c r="BH44">
        <f t="shared" si="52"/>
        <v>101</v>
      </c>
      <c r="BI44">
        <f t="shared" si="52"/>
        <v>103</v>
      </c>
      <c r="BJ44">
        <f t="shared" si="52"/>
        <v>106</v>
      </c>
      <c r="BK44">
        <f t="shared" si="26"/>
        <v>102.20164676525332</v>
      </c>
      <c r="BN44">
        <f t="shared" si="27"/>
        <v>0</v>
      </c>
      <c r="BO44">
        <f t="shared" si="28"/>
        <v>0</v>
      </c>
      <c r="BP44">
        <f t="shared" si="29"/>
        <v>0</v>
      </c>
      <c r="BZ44" s="21"/>
      <c r="CA44" s="21"/>
      <c r="CP44">
        <f t="shared" si="45"/>
        <v>49</v>
      </c>
      <c r="CQ44" s="11" t="s">
        <v>68</v>
      </c>
      <c r="CR44" s="11" t="s">
        <v>69</v>
      </c>
    </row>
    <row r="45" spans="2:96" ht="12.75">
      <c r="B45">
        <f t="shared" si="30"/>
        <v>100</v>
      </c>
      <c r="C45" s="11" t="str">
        <f t="shared" si="6"/>
        <v>0.344556</v>
      </c>
      <c r="D45" s="11" t="str">
        <f t="shared" si="7"/>
        <v>0.237467</v>
      </c>
      <c r="E45" t="str">
        <f t="shared" si="8"/>
        <v>0.344556</v>
      </c>
      <c r="F45" t="str">
        <f t="shared" si="9"/>
        <v>0.237467</v>
      </c>
      <c r="G45">
        <f t="shared" si="31"/>
        <v>9710.22967769273</v>
      </c>
      <c r="H45">
        <f t="shared" si="10"/>
        <v>26713.533129363168</v>
      </c>
      <c r="I45">
        <f t="shared" si="11"/>
        <v>21858.4182905168</v>
      </c>
      <c r="J45" s="15">
        <f t="shared" si="50"/>
        <v>9710.22967769273</v>
      </c>
      <c r="K45" s="15">
        <f t="shared" si="0"/>
        <v>26713.533129363168</v>
      </c>
      <c r="L45" s="15">
        <f t="shared" si="13"/>
        <v>22263.011193754</v>
      </c>
      <c r="M45" s="16">
        <f t="shared" si="14"/>
        <v>2.292737858188743</v>
      </c>
      <c r="N45" s="16">
        <f t="shared" si="15"/>
        <v>2.2510711915220765</v>
      </c>
      <c r="O45">
        <f>G80</f>
        <v>0</v>
      </c>
      <c r="P45">
        <f>B80</f>
        <v>135</v>
      </c>
      <c r="R45" s="19">
        <f t="shared" si="16"/>
        <v>100</v>
      </c>
      <c r="S45">
        <f t="shared" si="32"/>
        <v>40292.930733996924</v>
      </c>
      <c r="T45">
        <f t="shared" si="33"/>
        <v>152789.2805766599</v>
      </c>
      <c r="U45">
        <f t="shared" si="34"/>
        <v>132642.81520966144</v>
      </c>
      <c r="V45" s="15">
        <f t="shared" si="35"/>
        <v>40292.930733996924</v>
      </c>
      <c r="W45" s="15">
        <f t="shared" si="1"/>
        <v>152789.2805766599</v>
      </c>
      <c r="X45" s="15">
        <f t="shared" si="36"/>
        <v>134321.68732357796</v>
      </c>
      <c r="Y45" s="16">
        <f t="shared" si="37"/>
        <v>3.3336291224466534</v>
      </c>
      <c r="Z45" s="16">
        <f t="shared" si="38"/>
        <v>3.2919624557799874</v>
      </c>
      <c r="AA45">
        <f>S80</f>
        <v>0</v>
      </c>
      <c r="AB45" s="22">
        <f>R80</f>
        <v>135</v>
      </c>
      <c r="AD45">
        <f t="shared" si="17"/>
        <v>100</v>
      </c>
      <c r="AE45">
        <f t="shared" si="48"/>
        <v>100</v>
      </c>
      <c r="AF45">
        <f t="shared" si="48"/>
        <v>100</v>
      </c>
      <c r="AG45">
        <f t="shared" si="48"/>
        <v>101</v>
      </c>
      <c r="AH45">
        <f t="shared" si="48"/>
        <v>103</v>
      </c>
      <c r="AI45">
        <f t="shared" si="48"/>
        <v>104</v>
      </c>
      <c r="AJ45">
        <f t="shared" si="49"/>
        <v>102.25107119152207</v>
      </c>
      <c r="AL45" s="22">
        <f t="shared" si="18"/>
        <v>100</v>
      </c>
      <c r="AM45">
        <f t="shared" si="51"/>
        <v>100</v>
      </c>
      <c r="AN45">
        <f t="shared" si="51"/>
        <v>101</v>
      </c>
      <c r="AO45">
        <f t="shared" si="51"/>
        <v>102</v>
      </c>
      <c r="AP45">
        <f t="shared" si="51"/>
        <v>104</v>
      </c>
      <c r="AQ45">
        <f t="shared" si="51"/>
        <v>107</v>
      </c>
      <c r="AR45" s="24">
        <f t="shared" si="20"/>
        <v>103.29196245577998</v>
      </c>
      <c r="AS45">
        <f t="shared" si="21"/>
        <v>100</v>
      </c>
      <c r="AT45">
        <f t="shared" si="39"/>
        <v>0.009710229677692726</v>
      </c>
      <c r="AU45">
        <f t="shared" si="40"/>
        <v>0.04029293073399691</v>
      </c>
      <c r="AV45">
        <f t="shared" si="22"/>
        <v>0.0003912536118144741</v>
      </c>
      <c r="AW45">
        <f t="shared" si="41"/>
        <v>0.049611906799875156</v>
      </c>
      <c r="AY45">
        <f t="shared" si="42"/>
        <v>49611.90679987514</v>
      </c>
      <c r="AZ45">
        <f t="shared" si="43"/>
        <v>178741.69612765827</v>
      </c>
      <c r="BA45">
        <f t="shared" si="44"/>
        <v>153935.7427277207</v>
      </c>
      <c r="BB45">
        <f t="shared" si="23"/>
        <v>9710.22967769273</v>
      </c>
      <c r="BC45">
        <f>AY80</f>
        <v>0</v>
      </c>
      <c r="BD45" s="22">
        <f>AD80</f>
        <v>135</v>
      </c>
      <c r="BE45">
        <f t="shared" si="24"/>
        <v>100</v>
      </c>
      <c r="BF45">
        <f t="shared" si="52"/>
        <v>100</v>
      </c>
      <c r="BG45">
        <f t="shared" si="52"/>
        <v>100</v>
      </c>
      <c r="BH45">
        <f t="shared" si="52"/>
        <v>102</v>
      </c>
      <c r="BI45">
        <f t="shared" si="52"/>
        <v>104</v>
      </c>
      <c r="BJ45">
        <f t="shared" si="52"/>
        <v>106</v>
      </c>
      <c r="BK45">
        <f t="shared" si="26"/>
        <v>103.10279835340069</v>
      </c>
      <c r="BN45">
        <f t="shared" si="27"/>
        <v>0</v>
      </c>
      <c r="BO45">
        <f t="shared" si="28"/>
        <v>0</v>
      </c>
      <c r="BP45">
        <f t="shared" si="29"/>
        <v>0</v>
      </c>
      <c r="BZ45" s="21"/>
      <c r="CA45" s="21"/>
      <c r="CP45">
        <f t="shared" si="45"/>
        <v>50</v>
      </c>
      <c r="CQ45" s="11" t="s">
        <v>70</v>
      </c>
      <c r="CR45" s="11" t="s">
        <v>71</v>
      </c>
    </row>
    <row r="46" spans="2:96" ht="12.75">
      <c r="B46">
        <f t="shared" si="30"/>
        <v>101</v>
      </c>
      <c r="C46" s="11" t="str">
        <f t="shared" si="6"/>
        <v>0.358628</v>
      </c>
      <c r="D46" s="11" t="str">
        <f t="shared" si="7"/>
        <v>0.244834</v>
      </c>
      <c r="E46" t="str">
        <f t="shared" si="8"/>
        <v>0.358628</v>
      </c>
      <c r="F46" t="str">
        <f t="shared" si="9"/>
        <v>0.244834</v>
      </c>
      <c r="G46">
        <f t="shared" si="31"/>
        <v>6364.511780865634</v>
      </c>
      <c r="H46">
        <f t="shared" si="10"/>
        <v>17003.30345167044</v>
      </c>
      <c r="I46">
        <f t="shared" si="11"/>
        <v>13821.047561237621</v>
      </c>
      <c r="J46" s="15">
        <f t="shared" si="50"/>
        <v>6364.511780865634</v>
      </c>
      <c r="K46" s="15">
        <f t="shared" si="0"/>
        <v>17003.30345167044</v>
      </c>
      <c r="L46" s="15">
        <f t="shared" si="13"/>
        <v>14086.235552107024</v>
      </c>
      <c r="M46" s="16">
        <f t="shared" si="14"/>
        <v>2.2132468344950036</v>
      </c>
      <c r="N46" s="16">
        <f t="shared" si="15"/>
        <v>2.171580167828337</v>
      </c>
      <c r="O46">
        <f>G79</f>
        <v>0</v>
      </c>
      <c r="P46">
        <f>B79</f>
        <v>134</v>
      </c>
      <c r="R46" s="19">
        <f t="shared" si="16"/>
        <v>101</v>
      </c>
      <c r="S46">
        <f t="shared" si="32"/>
        <v>30724.689351386878</v>
      </c>
      <c r="T46">
        <f t="shared" si="33"/>
        <v>112496.34984266295</v>
      </c>
      <c r="U46">
        <f t="shared" si="34"/>
        <v>97134.00516696951</v>
      </c>
      <c r="V46" s="15">
        <f t="shared" si="35"/>
        <v>30724.689351386878</v>
      </c>
      <c r="W46" s="15">
        <f t="shared" si="1"/>
        <v>112496.34984266295</v>
      </c>
      <c r="X46" s="15">
        <f t="shared" si="36"/>
        <v>98414.20055661064</v>
      </c>
      <c r="Y46" s="16">
        <f t="shared" si="37"/>
        <v>3.2030983106479587</v>
      </c>
      <c r="Z46" s="16">
        <f t="shared" si="38"/>
        <v>3.1614316439812917</v>
      </c>
      <c r="AA46">
        <f>S79</f>
        <v>0</v>
      </c>
      <c r="AB46" s="22">
        <f>R79</f>
        <v>134</v>
      </c>
      <c r="AD46">
        <f t="shared" si="17"/>
        <v>101</v>
      </c>
      <c r="AE46">
        <f t="shared" si="48"/>
        <v>101</v>
      </c>
      <c r="AF46">
        <f t="shared" si="48"/>
        <v>101</v>
      </c>
      <c r="AG46">
        <f t="shared" si="48"/>
        <v>102</v>
      </c>
      <c r="AH46">
        <f t="shared" si="48"/>
        <v>103</v>
      </c>
      <c r="AI46">
        <f t="shared" si="48"/>
        <v>105</v>
      </c>
      <c r="AJ46">
        <f t="shared" si="49"/>
        <v>103.17158016782834</v>
      </c>
      <c r="AL46" s="22">
        <f t="shared" si="18"/>
        <v>101</v>
      </c>
      <c r="AM46">
        <f t="shared" si="51"/>
        <v>101</v>
      </c>
      <c r="AN46">
        <f t="shared" si="51"/>
        <v>102</v>
      </c>
      <c r="AO46">
        <f t="shared" si="51"/>
        <v>103</v>
      </c>
      <c r="AP46">
        <f t="shared" si="51"/>
        <v>105</v>
      </c>
      <c r="AQ46">
        <f t="shared" si="51"/>
        <v>107</v>
      </c>
      <c r="AR46" s="24">
        <f t="shared" si="20"/>
        <v>104.16143164398129</v>
      </c>
      <c r="AS46">
        <f t="shared" si="21"/>
        <v>101</v>
      </c>
      <c r="AT46">
        <f t="shared" si="39"/>
        <v>0.0063645117808656315</v>
      </c>
      <c r="AU46">
        <f t="shared" si="40"/>
        <v>0.030724689351386867</v>
      </c>
      <c r="AV46">
        <f t="shared" si="22"/>
        <v>0.00019554764734033852</v>
      </c>
      <c r="AW46">
        <f t="shared" si="41"/>
        <v>0.03689365348491216</v>
      </c>
      <c r="AY46">
        <f t="shared" si="42"/>
        <v>36893.653484912145</v>
      </c>
      <c r="AZ46">
        <f t="shared" si="43"/>
        <v>129129.78932778313</v>
      </c>
      <c r="BA46">
        <f t="shared" si="44"/>
        <v>110682.96258532706</v>
      </c>
      <c r="BB46">
        <f t="shared" si="23"/>
        <v>6364.511780865634</v>
      </c>
      <c r="BC46">
        <f>AY79</f>
        <v>0</v>
      </c>
      <c r="BD46" s="22">
        <f>AD79</f>
        <v>134</v>
      </c>
      <c r="BE46">
        <f t="shared" si="24"/>
        <v>101</v>
      </c>
      <c r="BF46">
        <f t="shared" si="52"/>
        <v>101</v>
      </c>
      <c r="BG46">
        <f t="shared" si="52"/>
        <v>101</v>
      </c>
      <c r="BH46">
        <f t="shared" si="52"/>
        <v>103</v>
      </c>
      <c r="BI46">
        <f t="shared" si="52"/>
        <v>105</v>
      </c>
      <c r="BJ46">
        <f t="shared" si="52"/>
        <v>107</v>
      </c>
      <c r="BK46">
        <f t="shared" si="26"/>
        <v>104.0000542676152</v>
      </c>
      <c r="BN46">
        <f t="shared" si="27"/>
        <v>0</v>
      </c>
      <c r="BO46">
        <f t="shared" si="28"/>
        <v>0</v>
      </c>
      <c r="BP46">
        <f t="shared" si="29"/>
        <v>0</v>
      </c>
      <c r="BZ46" s="21"/>
      <c r="CA46" s="21"/>
      <c r="CP46">
        <f t="shared" si="45"/>
        <v>51</v>
      </c>
      <c r="CQ46" s="11" t="s">
        <v>72</v>
      </c>
      <c r="CR46" s="11" t="s">
        <v>73</v>
      </c>
    </row>
    <row r="47" spans="2:96" ht="12.75">
      <c r="B47">
        <f t="shared" si="30"/>
        <v>102</v>
      </c>
      <c r="C47" s="11" t="str">
        <f t="shared" si="6"/>
        <v>0.371685</v>
      </c>
      <c r="D47" s="11" t="str">
        <f t="shared" si="7"/>
        <v>0.254498</v>
      </c>
      <c r="E47" t="str">
        <f t="shared" si="8"/>
        <v>0.371685</v>
      </c>
      <c r="F47" t="str">
        <f t="shared" si="9"/>
        <v>0.254498</v>
      </c>
      <c r="G47">
        <f t="shared" si="31"/>
        <v>4082.019649917354</v>
      </c>
      <c r="H47">
        <f t="shared" si="10"/>
        <v>10638.791670804805</v>
      </c>
      <c r="I47">
        <f t="shared" si="11"/>
        <v>8597.781845846128</v>
      </c>
      <c r="J47" s="15">
        <f t="shared" si="50"/>
        <v>4082.019649917354</v>
      </c>
      <c r="K47" s="15">
        <f t="shared" si="0"/>
        <v>10638.791670804805</v>
      </c>
      <c r="L47" s="15">
        <f t="shared" si="13"/>
        <v>8767.865997926017</v>
      </c>
      <c r="M47" s="16">
        <f t="shared" si="14"/>
        <v>2.14792351577816</v>
      </c>
      <c r="N47" s="16">
        <f t="shared" si="15"/>
        <v>2.1062568491114937</v>
      </c>
      <c r="O47">
        <f>G78</f>
        <v>0</v>
      </c>
      <c r="P47">
        <f>B78</f>
        <v>133</v>
      </c>
      <c r="R47" s="19">
        <f t="shared" si="16"/>
        <v>102</v>
      </c>
      <c r="S47">
        <f t="shared" si="32"/>
        <v>23202.240758729422</v>
      </c>
      <c r="T47">
        <f t="shared" si="33"/>
        <v>81771.66049127607</v>
      </c>
      <c r="U47">
        <f t="shared" si="34"/>
        <v>70170.54011191135</v>
      </c>
      <c r="V47" s="15">
        <f t="shared" si="35"/>
        <v>23202.240758729422</v>
      </c>
      <c r="W47" s="15">
        <f t="shared" si="1"/>
        <v>81771.66049127607</v>
      </c>
      <c r="X47" s="15">
        <f t="shared" si="36"/>
        <v>71137.30014352508</v>
      </c>
      <c r="Y47" s="16">
        <f t="shared" si="37"/>
        <v>3.065966812570073</v>
      </c>
      <c r="Z47" s="16">
        <f t="shared" si="38"/>
        <v>3.0243001459034065</v>
      </c>
      <c r="AA47">
        <f>S78</f>
        <v>0</v>
      </c>
      <c r="AB47" s="22">
        <f>R78</f>
        <v>133</v>
      </c>
      <c r="AD47">
        <f t="shared" si="17"/>
        <v>102</v>
      </c>
      <c r="AE47">
        <f t="shared" si="48"/>
        <v>102</v>
      </c>
      <c r="AF47">
        <f t="shared" si="48"/>
        <v>102</v>
      </c>
      <c r="AG47">
        <f t="shared" si="48"/>
        <v>103</v>
      </c>
      <c r="AH47">
        <f t="shared" si="48"/>
        <v>104</v>
      </c>
      <c r="AI47">
        <f t="shared" si="48"/>
        <v>106</v>
      </c>
      <c r="AJ47">
        <f t="shared" si="49"/>
        <v>104.10625684911149</v>
      </c>
      <c r="AL47" s="22">
        <f t="shared" si="18"/>
        <v>102</v>
      </c>
      <c r="AM47">
        <f t="shared" si="51"/>
        <v>102</v>
      </c>
      <c r="AN47">
        <f t="shared" si="51"/>
        <v>102</v>
      </c>
      <c r="AO47">
        <f t="shared" si="51"/>
        <v>104</v>
      </c>
      <c r="AP47">
        <f t="shared" si="51"/>
        <v>106</v>
      </c>
      <c r="AQ47">
        <f t="shared" si="51"/>
        <v>108</v>
      </c>
      <c r="AR47" s="24">
        <f t="shared" si="20"/>
        <v>105.02430014590341</v>
      </c>
      <c r="AS47">
        <f t="shared" si="21"/>
        <v>102</v>
      </c>
      <c r="AT47">
        <f t="shared" si="39"/>
        <v>0.004082019649917352</v>
      </c>
      <c r="AU47">
        <f t="shared" si="40"/>
        <v>0.023202240758729415</v>
      </c>
      <c r="AV47">
        <f t="shared" si="22"/>
        <v>9.471200269924676E-05</v>
      </c>
      <c r="AW47">
        <f t="shared" si="41"/>
        <v>0.02718954840594752</v>
      </c>
      <c r="AY47">
        <f t="shared" si="42"/>
        <v>27189.54840594751</v>
      </c>
      <c r="AZ47">
        <f t="shared" si="43"/>
        <v>92236.13584287098</v>
      </c>
      <c r="BA47">
        <f t="shared" si="44"/>
        <v>78641.36163989722</v>
      </c>
      <c r="BB47">
        <f t="shared" si="23"/>
        <v>4082.019649917354</v>
      </c>
      <c r="BC47">
        <f>AY78</f>
        <v>0</v>
      </c>
      <c r="BD47" s="22">
        <f>AD78</f>
        <v>133</v>
      </c>
      <c r="BE47">
        <f t="shared" si="24"/>
        <v>102</v>
      </c>
      <c r="BF47">
        <f t="shared" si="52"/>
        <v>102</v>
      </c>
      <c r="BG47">
        <f t="shared" si="52"/>
        <v>102</v>
      </c>
      <c r="BH47">
        <f t="shared" si="52"/>
        <v>104</v>
      </c>
      <c r="BI47">
        <f t="shared" si="52"/>
        <v>106</v>
      </c>
      <c r="BJ47">
        <f t="shared" si="52"/>
        <v>108</v>
      </c>
      <c r="BK47">
        <f t="shared" si="26"/>
        <v>104.89233791108848</v>
      </c>
      <c r="BN47">
        <f t="shared" si="27"/>
        <v>0</v>
      </c>
      <c r="BO47">
        <f t="shared" si="28"/>
        <v>0</v>
      </c>
      <c r="BP47">
        <f t="shared" si="29"/>
        <v>0</v>
      </c>
      <c r="BZ47" s="21"/>
      <c r="CA47" s="21"/>
      <c r="CP47">
        <f t="shared" si="45"/>
        <v>52</v>
      </c>
      <c r="CQ47" s="11" t="s">
        <v>74</v>
      </c>
      <c r="CR47" s="11" t="s">
        <v>75</v>
      </c>
    </row>
    <row r="48" spans="2:96" ht="12.75">
      <c r="B48">
        <f t="shared" si="30"/>
        <v>103</v>
      </c>
      <c r="C48" s="11" t="str">
        <f t="shared" si="6"/>
        <v>0.383040</v>
      </c>
      <c r="D48" s="11" t="str">
        <f t="shared" si="7"/>
        <v>0.266044</v>
      </c>
      <c r="E48" t="str">
        <f t="shared" si="8"/>
        <v>0.383040</v>
      </c>
      <c r="F48" t="str">
        <f t="shared" si="9"/>
        <v>0.266044</v>
      </c>
      <c r="G48">
        <f t="shared" si="31"/>
        <v>2564.794176337822</v>
      </c>
      <c r="H48">
        <f t="shared" si="10"/>
        <v>6556.772020887452</v>
      </c>
      <c r="I48">
        <f t="shared" si="11"/>
        <v>5274.374932718541</v>
      </c>
      <c r="J48" s="15">
        <f t="shared" si="50"/>
        <v>2564.794176337822</v>
      </c>
      <c r="K48" s="15">
        <f t="shared" si="0"/>
        <v>6556.772020887452</v>
      </c>
      <c r="L48" s="15">
        <f t="shared" si="13"/>
        <v>5381.241356732617</v>
      </c>
      <c r="M48" s="16">
        <f t="shared" si="14"/>
        <v>2.0981182062789534</v>
      </c>
      <c r="N48" s="16">
        <f t="shared" si="15"/>
        <v>2.0564515396122864</v>
      </c>
      <c r="O48">
        <f>G77</f>
        <v>0</v>
      </c>
      <c r="P48">
        <f>B77</f>
        <v>132</v>
      </c>
      <c r="R48" s="19">
        <f t="shared" si="16"/>
        <v>103</v>
      </c>
      <c r="S48">
        <f t="shared" si="32"/>
        <v>17297.3168901143</v>
      </c>
      <c r="T48">
        <f t="shared" si="33"/>
        <v>58569.419732546645</v>
      </c>
      <c r="U48">
        <f t="shared" si="34"/>
        <v>49920.7612874895</v>
      </c>
      <c r="V48" s="15">
        <f t="shared" si="35"/>
        <v>17297.3168901143</v>
      </c>
      <c r="W48" s="15">
        <f t="shared" si="1"/>
        <v>58569.419732546645</v>
      </c>
      <c r="X48" s="15">
        <f t="shared" si="36"/>
        <v>50641.48282457759</v>
      </c>
      <c r="Y48" s="16">
        <f t="shared" si="37"/>
        <v>2.927707409553214</v>
      </c>
      <c r="Z48" s="16">
        <f t="shared" si="38"/>
        <v>2.8860407428865473</v>
      </c>
      <c r="AA48">
        <f>S77</f>
        <v>0</v>
      </c>
      <c r="AB48" s="22">
        <f>R77</f>
        <v>132</v>
      </c>
      <c r="AD48">
        <f t="shared" si="17"/>
        <v>103</v>
      </c>
      <c r="AE48">
        <f t="shared" si="48"/>
        <v>103</v>
      </c>
      <c r="AF48">
        <f t="shared" si="48"/>
        <v>103</v>
      </c>
      <c r="AG48">
        <f t="shared" si="48"/>
        <v>104</v>
      </c>
      <c r="AH48">
        <f t="shared" si="48"/>
        <v>105</v>
      </c>
      <c r="AI48">
        <f t="shared" si="48"/>
        <v>107</v>
      </c>
      <c r="AJ48">
        <f t="shared" si="49"/>
        <v>105.05645153961228</v>
      </c>
      <c r="AL48" s="22">
        <f t="shared" si="18"/>
        <v>103</v>
      </c>
      <c r="AM48">
        <f t="shared" si="51"/>
        <v>103</v>
      </c>
      <c r="AN48">
        <f t="shared" si="51"/>
        <v>103</v>
      </c>
      <c r="AO48">
        <f t="shared" si="51"/>
        <v>105</v>
      </c>
      <c r="AP48">
        <f t="shared" si="51"/>
        <v>107</v>
      </c>
      <c r="AQ48">
        <f t="shared" si="51"/>
        <v>109</v>
      </c>
      <c r="AR48" s="24">
        <f t="shared" si="20"/>
        <v>105.88604074288655</v>
      </c>
      <c r="AS48">
        <f t="shared" si="21"/>
        <v>103</v>
      </c>
      <c r="AT48">
        <f t="shared" si="39"/>
        <v>0.0025647941763378207</v>
      </c>
      <c r="AU48">
        <f t="shared" si="40"/>
        <v>0.017297316890114295</v>
      </c>
      <c r="AV48">
        <f t="shared" si="22"/>
        <v>4.436405762603496E-05</v>
      </c>
      <c r="AW48">
        <f t="shared" si="41"/>
        <v>0.019817747008826082</v>
      </c>
      <c r="AY48">
        <f t="shared" si="42"/>
        <v>19817.747008826074</v>
      </c>
      <c r="AZ48">
        <f t="shared" si="43"/>
        <v>65046.587436923466</v>
      </c>
      <c r="BA48">
        <f t="shared" si="44"/>
        <v>55137.71393251043</v>
      </c>
      <c r="BB48">
        <f t="shared" si="23"/>
        <v>2564.794176337822</v>
      </c>
      <c r="BC48">
        <f>AY77</f>
        <v>0</v>
      </c>
      <c r="BD48" s="22">
        <f>AD77</f>
        <v>132</v>
      </c>
      <c r="BE48">
        <f t="shared" si="24"/>
        <v>103</v>
      </c>
      <c r="BF48">
        <f t="shared" si="52"/>
        <v>103</v>
      </c>
      <c r="BG48">
        <f t="shared" si="52"/>
        <v>103</v>
      </c>
      <c r="BH48">
        <f t="shared" si="52"/>
        <v>105</v>
      </c>
      <c r="BI48">
        <f t="shared" si="52"/>
        <v>106</v>
      </c>
      <c r="BJ48">
        <f t="shared" si="52"/>
        <v>109</v>
      </c>
      <c r="BK48">
        <f t="shared" si="26"/>
        <v>105.78223926806383</v>
      </c>
      <c r="BN48">
        <f t="shared" si="27"/>
        <v>0</v>
      </c>
      <c r="BO48">
        <f t="shared" si="28"/>
        <v>0</v>
      </c>
      <c r="BP48">
        <f t="shared" si="29"/>
        <v>0</v>
      </c>
      <c r="BZ48" s="21"/>
      <c r="CA48" s="21"/>
      <c r="CP48">
        <f t="shared" si="45"/>
        <v>53</v>
      </c>
      <c r="CQ48" s="11" t="s">
        <v>76</v>
      </c>
      <c r="CR48" s="11" t="s">
        <v>77</v>
      </c>
    </row>
    <row r="49" spans="2:96" ht="12.75">
      <c r="B49">
        <f t="shared" si="30"/>
        <v>104</v>
      </c>
      <c r="C49" s="11" t="str">
        <f t="shared" si="6"/>
        <v>0.392003</v>
      </c>
      <c r="D49" s="11" t="str">
        <f t="shared" si="7"/>
        <v>0.279055</v>
      </c>
      <c r="E49" t="str">
        <f t="shared" si="8"/>
        <v>0.392003</v>
      </c>
      <c r="F49" t="str">
        <f t="shared" si="9"/>
        <v>0.279055</v>
      </c>
      <c r="G49">
        <f t="shared" si="31"/>
        <v>1582.3754150333825</v>
      </c>
      <c r="H49">
        <f t="shared" si="10"/>
        <v>3991.9778445496295</v>
      </c>
      <c r="I49">
        <f t="shared" si="11"/>
        <v>3200.790137032938</v>
      </c>
      <c r="J49" s="15">
        <f t="shared" si="50"/>
        <v>1582.3754150333825</v>
      </c>
      <c r="K49" s="15">
        <f t="shared" si="0"/>
        <v>3991.9778445496295</v>
      </c>
      <c r="L49" s="15">
        <f t="shared" si="13"/>
        <v>3266.7224459926624</v>
      </c>
      <c r="M49" s="16">
        <f t="shared" si="14"/>
        <v>2.064442113393013</v>
      </c>
      <c r="N49" s="16">
        <f t="shared" si="15"/>
        <v>2.0227754467263463</v>
      </c>
      <c r="O49">
        <f>G76</f>
        <v>0</v>
      </c>
      <c r="P49">
        <f>B76</f>
        <v>131</v>
      </c>
      <c r="R49" s="19">
        <f t="shared" si="16"/>
        <v>104</v>
      </c>
      <c r="S49">
        <f t="shared" si="32"/>
        <v>12695.469515400731</v>
      </c>
      <c r="T49">
        <f t="shared" si="33"/>
        <v>41272.102842432345</v>
      </c>
      <c r="U49">
        <f t="shared" si="34"/>
        <v>34924.36808473198</v>
      </c>
      <c r="V49" s="15">
        <f t="shared" si="35"/>
        <v>12695.469515400731</v>
      </c>
      <c r="W49" s="15">
        <f t="shared" si="1"/>
        <v>41272.102842432345</v>
      </c>
      <c r="X49" s="15">
        <f t="shared" si="36"/>
        <v>35453.34598120701</v>
      </c>
      <c r="Y49" s="16">
        <f t="shared" si="37"/>
        <v>2.7925982523292228</v>
      </c>
      <c r="Z49" s="16">
        <f t="shared" si="38"/>
        <v>2.7509315856625562</v>
      </c>
      <c r="AA49">
        <f>S76</f>
        <v>0</v>
      </c>
      <c r="AB49" s="22">
        <f>R76</f>
        <v>131</v>
      </c>
      <c r="AD49">
        <f t="shared" si="17"/>
        <v>104</v>
      </c>
      <c r="AE49">
        <f t="shared" si="48"/>
        <v>104</v>
      </c>
      <c r="AF49">
        <f t="shared" si="48"/>
        <v>104</v>
      </c>
      <c r="AG49">
        <f t="shared" si="48"/>
        <v>105</v>
      </c>
      <c r="AH49">
        <f t="shared" si="48"/>
        <v>106</v>
      </c>
      <c r="AI49">
        <f t="shared" si="48"/>
        <v>108</v>
      </c>
      <c r="AJ49">
        <f t="shared" si="49"/>
        <v>106.02277544672634</v>
      </c>
      <c r="AL49" s="22">
        <f t="shared" si="18"/>
        <v>104</v>
      </c>
      <c r="AM49">
        <f t="shared" si="51"/>
        <v>104</v>
      </c>
      <c r="AN49">
        <f t="shared" si="51"/>
        <v>104</v>
      </c>
      <c r="AO49">
        <f t="shared" si="51"/>
        <v>106</v>
      </c>
      <c r="AP49">
        <f t="shared" si="51"/>
        <v>107</v>
      </c>
      <c r="AQ49">
        <f t="shared" si="51"/>
        <v>110</v>
      </c>
      <c r="AR49" s="24">
        <f t="shared" si="20"/>
        <v>106.75093158566256</v>
      </c>
      <c r="AS49">
        <f t="shared" si="21"/>
        <v>104</v>
      </c>
      <c r="AT49">
        <f t="shared" si="39"/>
        <v>0.0015823754150333818</v>
      </c>
      <c r="AU49">
        <f t="shared" si="40"/>
        <v>0.012695469515400728</v>
      </c>
      <c r="AV49">
        <f t="shared" si="22"/>
        <v>2.0088998843475875E-05</v>
      </c>
      <c r="AW49">
        <f t="shared" si="41"/>
        <v>0.014257755931590633</v>
      </c>
      <c r="AY49">
        <f t="shared" si="42"/>
        <v>14257.755931590627</v>
      </c>
      <c r="AZ49">
        <f t="shared" si="43"/>
        <v>45228.84042809739</v>
      </c>
      <c r="BA49">
        <f t="shared" si="44"/>
        <v>38099.96246230208</v>
      </c>
      <c r="BB49">
        <f t="shared" si="23"/>
        <v>1582.3754150333825</v>
      </c>
      <c r="BC49">
        <f>AY76</f>
        <v>0</v>
      </c>
      <c r="BD49" s="22">
        <f>AD76</f>
        <v>131</v>
      </c>
      <c r="BE49">
        <f t="shared" si="24"/>
        <v>104</v>
      </c>
      <c r="BF49">
        <f t="shared" si="52"/>
        <v>104</v>
      </c>
      <c r="BG49">
        <f t="shared" si="52"/>
        <v>104</v>
      </c>
      <c r="BH49">
        <f t="shared" si="52"/>
        <v>105</v>
      </c>
      <c r="BI49">
        <f t="shared" si="52"/>
        <v>107</v>
      </c>
      <c r="BJ49">
        <f t="shared" si="52"/>
        <v>109</v>
      </c>
      <c r="BK49">
        <f t="shared" si="26"/>
        <v>106.67222714746327</v>
      </c>
      <c r="BN49">
        <f t="shared" si="27"/>
        <v>0</v>
      </c>
      <c r="BO49">
        <f t="shared" si="28"/>
        <v>0</v>
      </c>
      <c r="BP49">
        <f t="shared" si="29"/>
        <v>0</v>
      </c>
      <c r="BZ49" s="21"/>
      <c r="CA49" s="21"/>
      <c r="CP49">
        <f t="shared" si="45"/>
        <v>54</v>
      </c>
      <c r="CQ49" s="11" t="s">
        <v>78</v>
      </c>
      <c r="CR49" s="11" t="s">
        <v>79</v>
      </c>
    </row>
    <row r="50" spans="2:96" ht="12.75">
      <c r="B50">
        <f t="shared" si="30"/>
        <v>105</v>
      </c>
      <c r="C50" s="11" t="str">
        <f t="shared" si="6"/>
        <v>0.397886</v>
      </c>
      <c r="D50" s="11" t="str">
        <f t="shared" si="7"/>
        <v>0.293116</v>
      </c>
      <c r="E50" t="str">
        <f t="shared" si="8"/>
        <v>0.397886</v>
      </c>
      <c r="F50" t="str">
        <f t="shared" si="9"/>
        <v>0.293116</v>
      </c>
      <c r="G50">
        <f t="shared" si="31"/>
        <v>962.0795052140514</v>
      </c>
      <c r="H50">
        <f t="shared" si="10"/>
        <v>2409.602429516247</v>
      </c>
      <c r="I50">
        <f t="shared" si="11"/>
        <v>1928.5626769092212</v>
      </c>
      <c r="J50" s="15">
        <f t="shared" si="50"/>
        <v>962.0795052140514</v>
      </c>
      <c r="K50" s="15">
        <f t="shared" si="0"/>
        <v>2409.602429516247</v>
      </c>
      <c r="L50" s="15">
        <f t="shared" si="13"/>
        <v>1968.6493229598068</v>
      </c>
      <c r="M50" s="16">
        <f t="shared" si="14"/>
        <v>2.046243904262159</v>
      </c>
      <c r="N50" s="16">
        <f t="shared" si="15"/>
        <v>2.004577237595492</v>
      </c>
      <c r="O50">
        <f>G75</f>
        <v>0</v>
      </c>
      <c r="P50">
        <f>B75</f>
        <v>130</v>
      </c>
      <c r="R50" s="19">
        <f t="shared" si="16"/>
        <v>105</v>
      </c>
      <c r="S50">
        <f t="shared" si="32"/>
        <v>9152.73526978058</v>
      </c>
      <c r="T50">
        <f t="shared" si="33"/>
        <v>28576.633327031614</v>
      </c>
      <c r="U50">
        <f t="shared" si="34"/>
        <v>24000.26569214132</v>
      </c>
      <c r="V50" s="15">
        <f t="shared" si="35"/>
        <v>9152.73526978058</v>
      </c>
      <c r="W50" s="15">
        <f t="shared" si="1"/>
        <v>28576.633327031614</v>
      </c>
      <c r="X50" s="15">
        <f t="shared" si="36"/>
        <v>24381.629661715517</v>
      </c>
      <c r="Y50" s="16">
        <f t="shared" si="37"/>
        <v>2.663862653409839</v>
      </c>
      <c r="Z50" s="16">
        <f t="shared" si="38"/>
        <v>2.622195986743172</v>
      </c>
      <c r="AA50">
        <f>S75</f>
        <v>0</v>
      </c>
      <c r="AB50" s="22">
        <f>R75</f>
        <v>130</v>
      </c>
      <c r="AD50">
        <f t="shared" si="17"/>
        <v>105</v>
      </c>
      <c r="AE50">
        <f aca="true" t="shared" si="53" ref="AE50:AI59">VLOOKUP($G50*(100-AE$9)/100,$O$10:$P$115,2)-1</f>
        <v>105</v>
      </c>
      <c r="AF50">
        <f t="shared" si="53"/>
        <v>105</v>
      </c>
      <c r="AG50">
        <f t="shared" si="53"/>
        <v>106</v>
      </c>
      <c r="AH50">
        <f t="shared" si="53"/>
        <v>107</v>
      </c>
      <c r="AI50">
        <f t="shared" si="53"/>
        <v>109</v>
      </c>
      <c r="AJ50">
        <f t="shared" si="49"/>
        <v>107.0045772375955</v>
      </c>
      <c r="AL50" s="22">
        <f t="shared" si="18"/>
        <v>105</v>
      </c>
      <c r="AM50">
        <f t="shared" si="51"/>
        <v>105</v>
      </c>
      <c r="AN50">
        <f t="shared" si="51"/>
        <v>105</v>
      </c>
      <c r="AO50">
        <f t="shared" si="51"/>
        <v>106</v>
      </c>
      <c r="AP50">
        <f t="shared" si="51"/>
        <v>108</v>
      </c>
      <c r="AQ50">
        <f t="shared" si="51"/>
        <v>110</v>
      </c>
      <c r="AR50" s="24">
        <f t="shared" si="20"/>
        <v>107.62219598674318</v>
      </c>
      <c r="AS50">
        <f t="shared" si="21"/>
        <v>105</v>
      </c>
      <c r="AT50">
        <f t="shared" si="39"/>
        <v>0.0009620795052140511</v>
      </c>
      <c r="AU50">
        <f t="shared" si="40"/>
        <v>0.009152735269780577</v>
      </c>
      <c r="AV50">
        <f t="shared" si="22"/>
        <v>8.805659019705692E-06</v>
      </c>
      <c r="AW50">
        <f t="shared" si="41"/>
        <v>0.010106009115974922</v>
      </c>
      <c r="AY50">
        <f t="shared" si="42"/>
        <v>10106.009115974917</v>
      </c>
      <c r="AZ50">
        <f t="shared" si="43"/>
        <v>30971.084496506766</v>
      </c>
      <c r="BA50">
        <f t="shared" si="44"/>
        <v>25918.07993851931</v>
      </c>
      <c r="BB50">
        <f t="shared" si="23"/>
        <v>962.0795052140514</v>
      </c>
      <c r="BC50">
        <f>AY75</f>
        <v>0</v>
      </c>
      <c r="BD50" s="22">
        <f>AD75</f>
        <v>130</v>
      </c>
      <c r="BE50">
        <f t="shared" si="24"/>
        <v>105</v>
      </c>
      <c r="BF50">
        <f t="shared" si="52"/>
        <v>105</v>
      </c>
      <c r="BG50">
        <f t="shared" si="52"/>
        <v>105</v>
      </c>
      <c r="BH50">
        <f t="shared" si="52"/>
        <v>106</v>
      </c>
      <c r="BI50">
        <f t="shared" si="52"/>
        <v>108</v>
      </c>
      <c r="BJ50">
        <f t="shared" si="52"/>
        <v>110</v>
      </c>
      <c r="BK50">
        <f t="shared" si="26"/>
        <v>107.56462067677633</v>
      </c>
      <c r="BN50">
        <f t="shared" si="27"/>
        <v>0</v>
      </c>
      <c r="BO50">
        <f t="shared" si="28"/>
        <v>0</v>
      </c>
      <c r="BP50">
        <f t="shared" si="29"/>
        <v>0</v>
      </c>
      <c r="BZ50" s="21"/>
      <c r="CA50" s="21"/>
      <c r="CP50">
        <f t="shared" si="45"/>
        <v>55</v>
      </c>
      <c r="CQ50" s="11" t="s">
        <v>80</v>
      </c>
      <c r="CR50" s="11" t="s">
        <v>81</v>
      </c>
    </row>
    <row r="51" spans="2:96" ht="12.75">
      <c r="B51">
        <f t="shared" si="30"/>
        <v>106</v>
      </c>
      <c r="C51" s="11" t="str">
        <f t="shared" si="6"/>
        <v>0.400000</v>
      </c>
      <c r="D51" s="11" t="str">
        <f t="shared" si="7"/>
        <v>0.307811</v>
      </c>
      <c r="E51" t="str">
        <f t="shared" si="8"/>
        <v>0.400000</v>
      </c>
      <c r="F51" t="str">
        <f t="shared" si="9"/>
        <v>0.307811</v>
      </c>
      <c r="G51">
        <f t="shared" si="31"/>
        <v>579.2815392024534</v>
      </c>
      <c r="H51">
        <f t="shared" si="10"/>
        <v>1447.5229243021956</v>
      </c>
      <c r="I51">
        <f t="shared" si="11"/>
        <v>1157.8821547009688</v>
      </c>
      <c r="J51" s="15">
        <f t="shared" si="50"/>
        <v>579.2815392024534</v>
      </c>
      <c r="K51" s="15">
        <f t="shared" si="0"/>
        <v>1447.5229243021956</v>
      </c>
      <c r="L51" s="15">
        <f t="shared" si="13"/>
        <v>1182.018885501071</v>
      </c>
      <c r="M51" s="16">
        <f t="shared" si="14"/>
        <v>2.0404912042052263</v>
      </c>
      <c r="N51" s="16">
        <f t="shared" si="15"/>
        <v>1.9988245375385596</v>
      </c>
      <c r="O51">
        <f>G74</f>
        <v>0</v>
      </c>
      <c r="P51">
        <f>B74</f>
        <v>129</v>
      </c>
      <c r="R51" s="19">
        <f t="shared" si="16"/>
        <v>106</v>
      </c>
      <c r="S51">
        <f t="shared" si="32"/>
        <v>6469.922118443576</v>
      </c>
      <c r="T51">
        <f t="shared" si="33"/>
        <v>19423.898057251034</v>
      </c>
      <c r="U51">
        <f t="shared" si="34"/>
        <v>16188.936998029245</v>
      </c>
      <c r="V51" s="15">
        <f t="shared" si="35"/>
        <v>6469.922118443576</v>
      </c>
      <c r="W51" s="15">
        <f t="shared" si="1"/>
        <v>19423.898057251034</v>
      </c>
      <c r="X51" s="15">
        <f t="shared" si="36"/>
        <v>16458.51708629773</v>
      </c>
      <c r="Y51" s="16">
        <f t="shared" si="37"/>
        <v>2.543850881818194</v>
      </c>
      <c r="Z51" s="16">
        <f t="shared" si="38"/>
        <v>2.502184215151527</v>
      </c>
      <c r="AA51">
        <f>S74</f>
        <v>0</v>
      </c>
      <c r="AB51" s="22">
        <f>R74</f>
        <v>129</v>
      </c>
      <c r="AD51">
        <f t="shared" si="17"/>
        <v>106</v>
      </c>
      <c r="AE51">
        <f t="shared" si="53"/>
        <v>106</v>
      </c>
      <c r="AF51">
        <f t="shared" si="53"/>
        <v>106</v>
      </c>
      <c r="AG51">
        <f t="shared" si="53"/>
        <v>107</v>
      </c>
      <c r="AH51">
        <f t="shared" si="53"/>
        <v>108</v>
      </c>
      <c r="AI51">
        <f t="shared" si="53"/>
        <v>110</v>
      </c>
      <c r="AJ51">
        <f t="shared" si="49"/>
        <v>107.99882453753855</v>
      </c>
      <c r="AL51" s="22">
        <f t="shared" si="18"/>
        <v>106</v>
      </c>
      <c r="AM51">
        <f t="shared" si="51"/>
        <v>106</v>
      </c>
      <c r="AN51">
        <f t="shared" si="51"/>
        <v>106</v>
      </c>
      <c r="AO51">
        <f t="shared" si="51"/>
        <v>107</v>
      </c>
      <c r="AP51">
        <f t="shared" si="51"/>
        <v>109</v>
      </c>
      <c r="AQ51">
        <f t="shared" si="51"/>
        <v>111</v>
      </c>
      <c r="AR51" s="24">
        <f t="shared" si="20"/>
        <v>108.50218421515153</v>
      </c>
      <c r="AS51">
        <f t="shared" si="21"/>
        <v>106</v>
      </c>
      <c r="AT51">
        <f t="shared" si="39"/>
        <v>0.0005792815392024532</v>
      </c>
      <c r="AU51">
        <f t="shared" si="40"/>
        <v>0.006469922118443574</v>
      </c>
      <c r="AV51">
        <f t="shared" si="22"/>
        <v>3.74790644329199E-06</v>
      </c>
      <c r="AW51">
        <f t="shared" si="41"/>
        <v>0.0070454557512027345</v>
      </c>
      <c r="AY51">
        <f t="shared" si="42"/>
        <v>7045.455751202731</v>
      </c>
      <c r="AZ51">
        <f t="shared" si="43"/>
        <v>20865.07538053185</v>
      </c>
      <c r="BA51">
        <f t="shared" si="44"/>
        <v>17342.347504930483</v>
      </c>
      <c r="BB51">
        <f t="shared" si="23"/>
        <v>579.2815392024534</v>
      </c>
      <c r="BC51">
        <f>AY74</f>
        <v>0</v>
      </c>
      <c r="BD51" s="22">
        <f>AD74</f>
        <v>129</v>
      </c>
      <c r="BE51">
        <f t="shared" si="24"/>
        <v>106</v>
      </c>
      <c r="BF51">
        <f t="shared" si="52"/>
        <v>106</v>
      </c>
      <c r="BG51">
        <f t="shared" si="52"/>
        <v>106</v>
      </c>
      <c r="BH51">
        <f t="shared" si="52"/>
        <v>107</v>
      </c>
      <c r="BI51">
        <f t="shared" si="52"/>
        <v>109</v>
      </c>
      <c r="BJ51">
        <f t="shared" si="52"/>
        <v>111</v>
      </c>
      <c r="BK51">
        <f t="shared" si="26"/>
        <v>108.46149406331449</v>
      </c>
      <c r="BN51">
        <f t="shared" si="27"/>
        <v>0</v>
      </c>
      <c r="BO51">
        <f t="shared" si="28"/>
        <v>0</v>
      </c>
      <c r="BP51">
        <f t="shared" si="29"/>
        <v>0</v>
      </c>
      <c r="BZ51" s="21"/>
      <c r="CA51" s="21"/>
      <c r="CP51">
        <f t="shared" si="45"/>
        <v>56</v>
      </c>
      <c r="CQ51" s="11" t="s">
        <v>82</v>
      </c>
      <c r="CR51" s="11" t="s">
        <v>83</v>
      </c>
    </row>
    <row r="52" spans="2:96" ht="12.75">
      <c r="B52">
        <f t="shared" si="30"/>
        <v>107</v>
      </c>
      <c r="C52" s="11" t="str">
        <f t="shared" si="6"/>
        <v>0.400000</v>
      </c>
      <c r="D52" s="11" t="str">
        <f t="shared" si="7"/>
        <v>0.322725</v>
      </c>
      <c r="E52" t="str">
        <f t="shared" si="8"/>
        <v>0.400000</v>
      </c>
      <c r="F52" t="str">
        <f t="shared" si="9"/>
        <v>0.322725</v>
      </c>
      <c r="G52">
        <f t="shared" si="31"/>
        <v>347.568923521472</v>
      </c>
      <c r="H52">
        <f t="shared" si="10"/>
        <v>868.2413850997423</v>
      </c>
      <c r="I52">
        <f t="shared" si="11"/>
        <v>694.4569233390063</v>
      </c>
      <c r="J52" s="15">
        <f t="shared" si="50"/>
        <v>347.568923521472</v>
      </c>
      <c r="K52" s="15">
        <f t="shared" si="0"/>
        <v>868.2413850997423</v>
      </c>
      <c r="L52" s="15">
        <f t="shared" si="13"/>
        <v>708.9389618190676</v>
      </c>
      <c r="M52" s="16">
        <f t="shared" si="14"/>
        <v>2.039707562564266</v>
      </c>
      <c r="N52" s="16">
        <f t="shared" si="15"/>
        <v>1.9980408958975997</v>
      </c>
      <c r="O52">
        <f>G73</f>
        <v>0</v>
      </c>
      <c r="P52">
        <f>B73</f>
        <v>128</v>
      </c>
      <c r="R52" s="19">
        <f t="shared" si="16"/>
        <v>107</v>
      </c>
      <c r="S52">
        <f t="shared" si="32"/>
        <v>4478.40892124334</v>
      </c>
      <c r="T52">
        <f t="shared" si="33"/>
        <v>12953.975938807456</v>
      </c>
      <c r="U52">
        <f t="shared" si="34"/>
        <v>10714.771478185787</v>
      </c>
      <c r="V52" s="15">
        <f t="shared" si="35"/>
        <v>4478.40892124334</v>
      </c>
      <c r="W52" s="15">
        <f t="shared" si="1"/>
        <v>12953.975938807456</v>
      </c>
      <c r="X52" s="15">
        <f t="shared" si="36"/>
        <v>10901.371849904259</v>
      </c>
      <c r="Y52" s="16">
        <f t="shared" si="37"/>
        <v>2.4342064428716155</v>
      </c>
      <c r="Z52" s="16">
        <f t="shared" si="38"/>
        <v>2.392539776204949</v>
      </c>
      <c r="AA52">
        <f>S73</f>
        <v>0</v>
      </c>
      <c r="AB52" s="22">
        <f>R73</f>
        <v>128</v>
      </c>
      <c r="AD52">
        <f t="shared" si="17"/>
        <v>107</v>
      </c>
      <c r="AE52">
        <f t="shared" si="53"/>
        <v>107</v>
      </c>
      <c r="AF52">
        <f t="shared" si="53"/>
        <v>107</v>
      </c>
      <c r="AG52">
        <f t="shared" si="53"/>
        <v>108</v>
      </c>
      <c r="AH52">
        <f t="shared" si="53"/>
        <v>109</v>
      </c>
      <c r="AI52">
        <f t="shared" si="53"/>
        <v>111</v>
      </c>
      <c r="AJ52">
        <f t="shared" si="49"/>
        <v>108.9980408958976</v>
      </c>
      <c r="AL52" s="22">
        <f t="shared" si="18"/>
        <v>107</v>
      </c>
      <c r="AM52">
        <f t="shared" si="51"/>
        <v>107</v>
      </c>
      <c r="AN52">
        <f t="shared" si="51"/>
        <v>107</v>
      </c>
      <c r="AO52">
        <f t="shared" si="51"/>
        <v>108</v>
      </c>
      <c r="AP52">
        <f t="shared" si="51"/>
        <v>110</v>
      </c>
      <c r="AQ52">
        <f t="shared" si="51"/>
        <v>112</v>
      </c>
      <c r="AR52" s="24">
        <f t="shared" si="20"/>
        <v>109.39253977620496</v>
      </c>
      <c r="AS52">
        <f t="shared" si="21"/>
        <v>107</v>
      </c>
      <c r="AT52">
        <f t="shared" si="39"/>
        <v>0.0003475689235214719</v>
      </c>
      <c r="AU52">
        <f t="shared" si="40"/>
        <v>0.004478408921243338</v>
      </c>
      <c r="AV52">
        <f t="shared" si="22"/>
        <v>1.5565557678455032E-06</v>
      </c>
      <c r="AW52">
        <f t="shared" si="41"/>
        <v>0.004824421288996965</v>
      </c>
      <c r="AY52">
        <f t="shared" si="42"/>
        <v>4824.421288996963</v>
      </c>
      <c r="AZ52">
        <f t="shared" si="43"/>
        <v>13819.619629329118</v>
      </c>
      <c r="BA52">
        <f t="shared" si="44"/>
        <v>11407.408984830636</v>
      </c>
      <c r="BB52">
        <f t="shared" si="23"/>
        <v>347.568923521472</v>
      </c>
      <c r="BC52">
        <f>AY73</f>
        <v>0</v>
      </c>
      <c r="BD52" s="22">
        <f>AD73</f>
        <v>128</v>
      </c>
      <c r="BE52">
        <f t="shared" si="24"/>
        <v>107</v>
      </c>
      <c r="BF52">
        <f t="shared" si="52"/>
        <v>107</v>
      </c>
      <c r="BG52">
        <f t="shared" si="52"/>
        <v>107</v>
      </c>
      <c r="BH52">
        <f t="shared" si="52"/>
        <v>108</v>
      </c>
      <c r="BI52">
        <f t="shared" si="52"/>
        <v>110</v>
      </c>
      <c r="BJ52">
        <f t="shared" si="52"/>
        <v>112</v>
      </c>
      <c r="BK52">
        <f t="shared" si="26"/>
        <v>109.36451344140436</v>
      </c>
      <c r="BN52">
        <f t="shared" si="27"/>
        <v>0</v>
      </c>
      <c r="BO52">
        <f t="shared" si="28"/>
        <v>0</v>
      </c>
      <c r="BP52">
        <f t="shared" si="29"/>
        <v>0</v>
      </c>
      <c r="BZ52" s="21"/>
      <c r="CA52" s="21"/>
      <c r="CP52">
        <f t="shared" si="45"/>
        <v>57</v>
      </c>
      <c r="CQ52" s="11" t="s">
        <v>84</v>
      </c>
      <c r="CR52" s="11" t="s">
        <v>85</v>
      </c>
    </row>
    <row r="53" spans="2:96" ht="12.75">
      <c r="B53">
        <f t="shared" si="30"/>
        <v>108</v>
      </c>
      <c r="C53" s="11" t="str">
        <f t="shared" si="6"/>
        <v>0.400000</v>
      </c>
      <c r="D53" s="11" t="str">
        <f t="shared" si="7"/>
        <v>0.337441</v>
      </c>
      <c r="E53" t="str">
        <f t="shared" si="8"/>
        <v>0.400000</v>
      </c>
      <c r="F53" t="str">
        <f t="shared" si="9"/>
        <v>0.337441</v>
      </c>
      <c r="G53">
        <f t="shared" si="31"/>
        <v>208.5413541128832</v>
      </c>
      <c r="H53">
        <f t="shared" si="10"/>
        <v>520.6724615782703</v>
      </c>
      <c r="I53">
        <f t="shared" si="11"/>
        <v>416.40178452182863</v>
      </c>
      <c r="J53" s="15">
        <f t="shared" si="50"/>
        <v>208.5413541128832</v>
      </c>
      <c r="K53" s="15">
        <f t="shared" si="0"/>
        <v>520.6724615782703</v>
      </c>
      <c r="L53" s="15">
        <f t="shared" si="13"/>
        <v>425.09100760986547</v>
      </c>
      <c r="M53" s="16">
        <f t="shared" si="14"/>
        <v>2.0384014931626666</v>
      </c>
      <c r="N53" s="16">
        <f t="shared" si="15"/>
        <v>1.9967348264959994</v>
      </c>
      <c r="O53">
        <f>G72</f>
        <v>0</v>
      </c>
      <c r="P53">
        <f>B72</f>
        <v>127</v>
      </c>
      <c r="R53" s="19">
        <f t="shared" si="16"/>
        <v>108</v>
      </c>
      <c r="S53">
        <f t="shared" si="32"/>
        <v>3033.1144021350833</v>
      </c>
      <c r="T53">
        <f t="shared" si="33"/>
        <v>8475.567017564115</v>
      </c>
      <c r="U53">
        <f t="shared" si="34"/>
        <v>6959.009816496574</v>
      </c>
      <c r="V53" s="15">
        <f t="shared" si="35"/>
        <v>3033.1144021350833</v>
      </c>
      <c r="W53" s="15">
        <f t="shared" si="1"/>
        <v>8475.567017564115</v>
      </c>
      <c r="X53" s="15">
        <f t="shared" si="36"/>
        <v>7085.389583252202</v>
      </c>
      <c r="Y53" s="16">
        <f t="shared" si="37"/>
        <v>2.336011321651641</v>
      </c>
      <c r="Z53" s="16">
        <f t="shared" si="38"/>
        <v>2.294344654984974</v>
      </c>
      <c r="AA53">
        <f>S72</f>
        <v>0</v>
      </c>
      <c r="AB53" s="22">
        <f>R72</f>
        <v>127</v>
      </c>
      <c r="AD53">
        <f t="shared" si="17"/>
        <v>108</v>
      </c>
      <c r="AE53">
        <f t="shared" si="53"/>
        <v>108</v>
      </c>
      <c r="AF53">
        <f t="shared" si="53"/>
        <v>108</v>
      </c>
      <c r="AG53">
        <f t="shared" si="53"/>
        <v>109</v>
      </c>
      <c r="AH53">
        <f t="shared" si="53"/>
        <v>110</v>
      </c>
      <c r="AI53">
        <f t="shared" si="53"/>
        <v>112</v>
      </c>
      <c r="AJ53">
        <f t="shared" si="49"/>
        <v>109.996734826496</v>
      </c>
      <c r="AL53" s="22">
        <f t="shared" si="18"/>
        <v>108</v>
      </c>
      <c r="AM53">
        <f t="shared" si="51"/>
        <v>108</v>
      </c>
      <c r="AN53">
        <f t="shared" si="51"/>
        <v>108</v>
      </c>
      <c r="AO53">
        <f t="shared" si="51"/>
        <v>109</v>
      </c>
      <c r="AP53">
        <f t="shared" si="51"/>
        <v>111</v>
      </c>
      <c r="AQ53">
        <f t="shared" si="51"/>
        <v>113</v>
      </c>
      <c r="AR53" s="24">
        <f t="shared" si="20"/>
        <v>110.29434465498497</v>
      </c>
      <c r="AS53">
        <f t="shared" si="21"/>
        <v>108</v>
      </c>
      <c r="AT53">
        <f t="shared" si="39"/>
        <v>0.00020854135411288314</v>
      </c>
      <c r="AU53">
        <f t="shared" si="40"/>
        <v>0.003033114402135082</v>
      </c>
      <c r="AV53">
        <f t="shared" si="22"/>
        <v>6.32529784600538E-07</v>
      </c>
      <c r="AW53">
        <f t="shared" si="41"/>
        <v>0.0032410232264633645</v>
      </c>
      <c r="AY53">
        <f t="shared" si="42"/>
        <v>3241.0232264633632</v>
      </c>
      <c r="AZ53">
        <f t="shared" si="43"/>
        <v>8995.198340332156</v>
      </c>
      <c r="BA53">
        <f t="shared" si="44"/>
        <v>7374.686727100474</v>
      </c>
      <c r="BB53">
        <f t="shared" si="23"/>
        <v>208.5413541128832</v>
      </c>
      <c r="BC53">
        <f>AY72</f>
        <v>0</v>
      </c>
      <c r="BD53" s="22">
        <f>AD72</f>
        <v>127</v>
      </c>
      <c r="BE53">
        <f t="shared" si="24"/>
        <v>108</v>
      </c>
      <c r="BF53">
        <f t="shared" si="52"/>
        <v>108</v>
      </c>
      <c r="BG53">
        <f t="shared" si="52"/>
        <v>108</v>
      </c>
      <c r="BH53">
        <f t="shared" si="52"/>
        <v>109</v>
      </c>
      <c r="BI53">
        <f t="shared" si="52"/>
        <v>111</v>
      </c>
      <c r="BJ53">
        <f t="shared" si="52"/>
        <v>113</v>
      </c>
      <c r="BK53">
        <f t="shared" si="26"/>
        <v>110.27541927712373</v>
      </c>
      <c r="BN53">
        <f t="shared" si="27"/>
        <v>0</v>
      </c>
      <c r="BO53">
        <f t="shared" si="28"/>
        <v>0</v>
      </c>
      <c r="BP53">
        <f t="shared" si="29"/>
        <v>0</v>
      </c>
      <c r="BZ53" s="21"/>
      <c r="CA53" s="21"/>
      <c r="CP53">
        <f t="shared" si="45"/>
        <v>58</v>
      </c>
      <c r="CQ53" s="11" t="s">
        <v>86</v>
      </c>
      <c r="CR53" s="11" t="s">
        <v>87</v>
      </c>
    </row>
    <row r="54" spans="2:96" ht="12.75">
      <c r="B54">
        <f t="shared" si="30"/>
        <v>109</v>
      </c>
      <c r="C54" s="11" t="str">
        <f t="shared" si="6"/>
        <v>0.400000</v>
      </c>
      <c r="D54" s="11" t="str">
        <f t="shared" si="7"/>
        <v>0.351544</v>
      </c>
      <c r="E54" t="str">
        <f t="shared" si="8"/>
        <v>0.400000</v>
      </c>
      <c r="F54" t="str">
        <f t="shared" si="9"/>
        <v>0.351544</v>
      </c>
      <c r="G54">
        <f t="shared" si="31"/>
        <v>125.12481246772991</v>
      </c>
      <c r="H54">
        <f t="shared" si="10"/>
        <v>312.13110746538706</v>
      </c>
      <c r="I54">
        <f t="shared" si="11"/>
        <v>249.5687012315221</v>
      </c>
      <c r="J54" s="15">
        <f t="shared" si="50"/>
        <v>125.12481246772991</v>
      </c>
      <c r="K54" s="15">
        <f t="shared" si="0"/>
        <v>312.13110746538706</v>
      </c>
      <c r="L54" s="15">
        <f t="shared" si="13"/>
        <v>254.7822350843442</v>
      </c>
      <c r="M54" s="16">
        <f t="shared" si="14"/>
        <v>2.0362247108266662</v>
      </c>
      <c r="N54" s="16">
        <f t="shared" si="15"/>
        <v>1.9945580441599997</v>
      </c>
      <c r="O54">
        <f>G71</f>
        <v>0</v>
      </c>
      <c r="P54">
        <f>B71</f>
        <v>126</v>
      </c>
      <c r="R54" s="19">
        <f t="shared" si="16"/>
        <v>109</v>
      </c>
      <c r="S54">
        <f t="shared" si="32"/>
        <v>2009.6172451642187</v>
      </c>
      <c r="T54">
        <f t="shared" si="33"/>
        <v>5442.4526154290315</v>
      </c>
      <c r="U54">
        <f t="shared" si="34"/>
        <v>4437.643992846923</v>
      </c>
      <c r="V54" s="15">
        <f t="shared" si="35"/>
        <v>2009.6172451642187</v>
      </c>
      <c r="W54" s="15">
        <f t="shared" si="1"/>
        <v>5442.4526154290315</v>
      </c>
      <c r="X54" s="15">
        <f t="shared" si="36"/>
        <v>4521.3780447287645</v>
      </c>
      <c r="Y54" s="16">
        <f t="shared" si="37"/>
        <v>2.2498702454950785</v>
      </c>
      <c r="Z54" s="16">
        <f t="shared" si="38"/>
        <v>2.2082035788284125</v>
      </c>
      <c r="AA54">
        <f>S71</f>
        <v>0</v>
      </c>
      <c r="AB54" s="22">
        <f>R71</f>
        <v>126</v>
      </c>
      <c r="AD54">
        <f t="shared" si="17"/>
        <v>109</v>
      </c>
      <c r="AE54">
        <f t="shared" si="53"/>
        <v>109</v>
      </c>
      <c r="AF54">
        <f t="shared" si="53"/>
        <v>109</v>
      </c>
      <c r="AG54">
        <f t="shared" si="53"/>
        <v>110</v>
      </c>
      <c r="AH54">
        <f t="shared" si="53"/>
        <v>111</v>
      </c>
      <c r="AI54">
        <f t="shared" si="53"/>
        <v>113</v>
      </c>
      <c r="AJ54">
        <f t="shared" si="49"/>
        <v>110.99455804416</v>
      </c>
      <c r="AL54" s="22">
        <f t="shared" si="18"/>
        <v>109</v>
      </c>
      <c r="AM54">
        <f t="shared" si="51"/>
        <v>109</v>
      </c>
      <c r="AN54">
        <f t="shared" si="51"/>
        <v>109</v>
      </c>
      <c r="AO54">
        <f t="shared" si="51"/>
        <v>110</v>
      </c>
      <c r="AP54">
        <f t="shared" si="51"/>
        <v>112</v>
      </c>
      <c r="AQ54">
        <f t="shared" si="51"/>
        <v>113</v>
      </c>
      <c r="AR54" s="24">
        <f t="shared" si="20"/>
        <v>111.20820357882842</v>
      </c>
      <c r="AS54">
        <f t="shared" si="21"/>
        <v>109</v>
      </c>
      <c r="AT54">
        <f t="shared" si="39"/>
        <v>0.00012512481246772987</v>
      </c>
      <c r="AU54">
        <f t="shared" si="40"/>
        <v>0.002009617245164218</v>
      </c>
      <c r="AV54">
        <f t="shared" si="22"/>
        <v>2.514529809330887E-07</v>
      </c>
      <c r="AW54">
        <f t="shared" si="41"/>
        <v>0.0021344906046510143</v>
      </c>
      <c r="AY54">
        <f t="shared" si="42"/>
        <v>2134.4906046510137</v>
      </c>
      <c r="AZ54">
        <f t="shared" si="43"/>
        <v>5754.175113868792</v>
      </c>
      <c r="BA54">
        <f t="shared" si="44"/>
        <v>4686.929811543286</v>
      </c>
      <c r="BB54">
        <f t="shared" si="23"/>
        <v>125.12481246772991</v>
      </c>
      <c r="BC54">
        <f>AY71</f>
        <v>0</v>
      </c>
      <c r="BD54" s="22">
        <f>AD71</f>
        <v>126</v>
      </c>
      <c r="BE54">
        <f t="shared" si="24"/>
        <v>109</v>
      </c>
      <c r="BF54">
        <f t="shared" si="52"/>
        <v>109</v>
      </c>
      <c r="BG54">
        <f t="shared" si="52"/>
        <v>109</v>
      </c>
      <c r="BH54">
        <f t="shared" si="52"/>
        <v>110</v>
      </c>
      <c r="BI54">
        <f t="shared" si="52"/>
        <v>112</v>
      </c>
      <c r="BJ54">
        <f t="shared" si="52"/>
        <v>113</v>
      </c>
      <c r="BK54">
        <f t="shared" si="26"/>
        <v>111.1958071875934</v>
      </c>
      <c r="BN54">
        <f t="shared" si="27"/>
        <v>0</v>
      </c>
      <c r="BO54">
        <f t="shared" si="28"/>
        <v>0</v>
      </c>
      <c r="BP54">
        <f t="shared" si="29"/>
        <v>0</v>
      </c>
      <c r="BZ54" s="21"/>
      <c r="CA54" s="21"/>
      <c r="CP54">
        <f t="shared" si="45"/>
        <v>59</v>
      </c>
      <c r="CQ54" s="11" t="s">
        <v>88</v>
      </c>
      <c r="CR54" s="11" t="s">
        <v>89</v>
      </c>
    </row>
    <row r="55" spans="2:96" ht="12.75">
      <c r="B55">
        <f t="shared" si="30"/>
        <v>110</v>
      </c>
      <c r="C55" s="11" t="str">
        <f t="shared" si="6"/>
        <v>0.400000</v>
      </c>
      <c r="D55" s="11" t="str">
        <f t="shared" si="7"/>
        <v>0.364617</v>
      </c>
      <c r="E55" t="str">
        <f t="shared" si="8"/>
        <v>0.400000</v>
      </c>
      <c r="F55" t="str">
        <f t="shared" si="9"/>
        <v>0.364617</v>
      </c>
      <c r="G55">
        <f t="shared" si="31"/>
        <v>75.07488748063794</v>
      </c>
      <c r="H55">
        <f t="shared" si="10"/>
        <v>187.00629499765716</v>
      </c>
      <c r="I55">
        <f t="shared" si="11"/>
        <v>149.4688512573382</v>
      </c>
      <c r="J55" s="15">
        <f t="shared" si="50"/>
        <v>75.07488748063794</v>
      </c>
      <c r="K55" s="15">
        <f t="shared" si="0"/>
        <v>187.00629499765716</v>
      </c>
      <c r="L55" s="15">
        <f t="shared" si="13"/>
        <v>152.59697156903144</v>
      </c>
      <c r="M55" s="16">
        <f t="shared" si="14"/>
        <v>2.0325967402666665</v>
      </c>
      <c r="N55" s="16">
        <f t="shared" si="15"/>
        <v>1.9909300735999997</v>
      </c>
      <c r="O55">
        <f>G70</f>
        <v>0</v>
      </c>
      <c r="P55">
        <f>B70</f>
        <v>125</v>
      </c>
      <c r="R55" s="19">
        <f t="shared" si="16"/>
        <v>110</v>
      </c>
      <c r="S55">
        <f t="shared" si="32"/>
        <v>1303.1483603302086</v>
      </c>
      <c r="T55">
        <f t="shared" si="33"/>
        <v>3432.835370264813</v>
      </c>
      <c r="U55">
        <f t="shared" si="34"/>
        <v>2781.2611900997085</v>
      </c>
      <c r="V55" s="15">
        <f t="shared" si="35"/>
        <v>1303.1483603302086</v>
      </c>
      <c r="W55" s="15">
        <f t="shared" si="1"/>
        <v>3432.835370264813</v>
      </c>
      <c r="X55" s="15">
        <f t="shared" si="36"/>
        <v>2835.5590384468005</v>
      </c>
      <c r="Y55" s="16">
        <f t="shared" si="37"/>
        <v>2.175929560106487</v>
      </c>
      <c r="Z55" s="16">
        <f t="shared" si="38"/>
        <v>2.1342628934398205</v>
      </c>
      <c r="AA55">
        <f>S70</f>
        <v>0</v>
      </c>
      <c r="AB55" s="22">
        <f>R70</f>
        <v>125</v>
      </c>
      <c r="AD55">
        <f t="shared" si="17"/>
        <v>110</v>
      </c>
      <c r="AE55">
        <f t="shared" si="53"/>
        <v>110</v>
      </c>
      <c r="AF55">
        <f t="shared" si="53"/>
        <v>110</v>
      </c>
      <c r="AG55">
        <f t="shared" si="53"/>
        <v>111</v>
      </c>
      <c r="AH55">
        <f t="shared" si="53"/>
        <v>112</v>
      </c>
      <c r="AI55">
        <f t="shared" si="53"/>
        <v>114</v>
      </c>
      <c r="AJ55">
        <f t="shared" si="49"/>
        <v>111.9909300736</v>
      </c>
      <c r="AL55" s="22">
        <f t="shared" si="18"/>
        <v>110</v>
      </c>
      <c r="AM55">
        <f t="shared" si="51"/>
        <v>110</v>
      </c>
      <c r="AN55">
        <f t="shared" si="51"/>
        <v>110</v>
      </c>
      <c r="AO55">
        <f t="shared" si="51"/>
        <v>111</v>
      </c>
      <c r="AP55">
        <f t="shared" si="51"/>
        <v>112</v>
      </c>
      <c r="AQ55">
        <f t="shared" si="51"/>
        <v>114</v>
      </c>
      <c r="AR55" s="24">
        <f t="shared" si="20"/>
        <v>112.13426289343982</v>
      </c>
      <c r="AS55">
        <f t="shared" si="21"/>
        <v>110</v>
      </c>
      <c r="AT55">
        <f t="shared" si="39"/>
        <v>7.507488748063792E-05</v>
      </c>
      <c r="AU55">
        <f t="shared" si="40"/>
        <v>0.001303148360330208</v>
      </c>
      <c r="AV55">
        <f t="shared" si="22"/>
        <v>9.783371652236817E-08</v>
      </c>
      <c r="AW55">
        <f t="shared" si="41"/>
        <v>0.0013781254140943235</v>
      </c>
      <c r="AY55">
        <f t="shared" si="42"/>
        <v>1378.125414094323</v>
      </c>
      <c r="AZ55">
        <f t="shared" si="43"/>
        <v>3619.684509217778</v>
      </c>
      <c r="BA55">
        <f t="shared" si="44"/>
        <v>2930.621802170617</v>
      </c>
      <c r="BB55">
        <f t="shared" si="23"/>
        <v>75.07488748063794</v>
      </c>
      <c r="BC55">
        <f>AY70</f>
        <v>0</v>
      </c>
      <c r="BD55" s="22">
        <f>AD70</f>
        <v>125</v>
      </c>
      <c r="BE55">
        <f t="shared" si="24"/>
        <v>110</v>
      </c>
      <c r="BF55">
        <f t="shared" si="52"/>
        <v>110</v>
      </c>
      <c r="BG55">
        <f t="shared" si="52"/>
        <v>110</v>
      </c>
      <c r="BH55">
        <f t="shared" si="52"/>
        <v>111</v>
      </c>
      <c r="BI55">
        <f t="shared" si="52"/>
        <v>112</v>
      </c>
      <c r="BJ55">
        <f t="shared" si="52"/>
        <v>114</v>
      </c>
      <c r="BK55">
        <f t="shared" si="26"/>
        <v>112.12652765285267</v>
      </c>
      <c r="BN55">
        <f t="shared" si="27"/>
        <v>0</v>
      </c>
      <c r="BO55">
        <f t="shared" si="28"/>
        <v>0</v>
      </c>
      <c r="BP55">
        <f t="shared" si="29"/>
        <v>0</v>
      </c>
      <c r="BZ55" s="21"/>
      <c r="CA55" s="21"/>
      <c r="CP55">
        <f t="shared" si="45"/>
        <v>60</v>
      </c>
      <c r="CQ55" s="11" t="s">
        <v>90</v>
      </c>
      <c r="CR55" s="11" t="s">
        <v>91</v>
      </c>
    </row>
    <row r="56" spans="2:96" ht="12.75">
      <c r="B56">
        <f t="shared" si="30"/>
        <v>111</v>
      </c>
      <c r="C56" s="11" t="str">
        <f t="shared" si="6"/>
        <v>0.400000</v>
      </c>
      <c r="D56" s="11" t="str">
        <f t="shared" si="7"/>
        <v>0.376246</v>
      </c>
      <c r="E56" t="str">
        <f t="shared" si="8"/>
        <v>0.400000</v>
      </c>
      <c r="F56" t="str">
        <f t="shared" si="9"/>
        <v>0.376246</v>
      </c>
      <c r="G56">
        <f t="shared" si="31"/>
        <v>45.04493248838276</v>
      </c>
      <c r="H56">
        <f t="shared" si="10"/>
        <v>111.93140751701924</v>
      </c>
      <c r="I56">
        <f t="shared" si="11"/>
        <v>89.40894127282786</v>
      </c>
      <c r="J56" s="15">
        <f t="shared" si="50"/>
        <v>45.04493248838276</v>
      </c>
      <c r="K56" s="15">
        <f t="shared" si="0"/>
        <v>111.93140751701924</v>
      </c>
      <c r="L56" s="15">
        <f t="shared" si="13"/>
        <v>91.28581345984381</v>
      </c>
      <c r="M56" s="16">
        <f t="shared" si="14"/>
        <v>2.026550122666667</v>
      </c>
      <c r="N56" s="16">
        <f t="shared" si="15"/>
        <v>1.9848834560000002</v>
      </c>
      <c r="O56">
        <f>G69</f>
        <v>0</v>
      </c>
      <c r="P56">
        <f>B69</f>
        <v>124</v>
      </c>
      <c r="R56" s="19">
        <f t="shared" si="16"/>
        <v>111</v>
      </c>
      <c r="S56">
        <f t="shared" si="32"/>
        <v>827.9983146316889</v>
      </c>
      <c r="T56">
        <f t="shared" si="33"/>
        <v>2129.6870099346042</v>
      </c>
      <c r="U56">
        <f t="shared" si="34"/>
        <v>1715.6878526187597</v>
      </c>
      <c r="V56" s="15">
        <f t="shared" si="35"/>
        <v>827.9983146316889</v>
      </c>
      <c r="W56" s="15">
        <f t="shared" si="1"/>
        <v>2129.6870099346042</v>
      </c>
      <c r="X56" s="15">
        <f t="shared" si="36"/>
        <v>1750.1877823950801</v>
      </c>
      <c r="Y56" s="16">
        <f t="shared" si="37"/>
        <v>2.1137576628686743</v>
      </c>
      <c r="Z56" s="16">
        <f t="shared" si="38"/>
        <v>2.0720909962020078</v>
      </c>
      <c r="AA56">
        <f>S69</f>
        <v>0</v>
      </c>
      <c r="AB56" s="22">
        <f>R69</f>
        <v>124</v>
      </c>
      <c r="AD56">
        <f t="shared" si="17"/>
        <v>111</v>
      </c>
      <c r="AE56">
        <f t="shared" si="53"/>
        <v>111</v>
      </c>
      <c r="AF56">
        <f t="shared" si="53"/>
        <v>111</v>
      </c>
      <c r="AG56">
        <f t="shared" si="53"/>
        <v>112</v>
      </c>
      <c r="AH56">
        <f t="shared" si="53"/>
        <v>113</v>
      </c>
      <c r="AI56">
        <f t="shared" si="53"/>
        <v>115</v>
      </c>
      <c r="AJ56">
        <f t="shared" si="49"/>
        <v>112.984883456</v>
      </c>
      <c r="AL56" s="22">
        <f t="shared" si="18"/>
        <v>111</v>
      </c>
      <c r="AM56">
        <f t="shared" si="51"/>
        <v>111</v>
      </c>
      <c r="AN56">
        <f t="shared" si="51"/>
        <v>111</v>
      </c>
      <c r="AO56">
        <f t="shared" si="51"/>
        <v>112</v>
      </c>
      <c r="AP56">
        <f t="shared" si="51"/>
        <v>113</v>
      </c>
      <c r="AQ56">
        <f t="shared" si="51"/>
        <v>115</v>
      </c>
      <c r="AR56" s="24">
        <f t="shared" si="20"/>
        <v>113.07209099620201</v>
      </c>
      <c r="AS56">
        <f t="shared" si="21"/>
        <v>111</v>
      </c>
      <c r="AT56">
        <f t="shared" si="39"/>
        <v>4.504493248838275E-05</v>
      </c>
      <c r="AU56">
        <f t="shared" si="40"/>
        <v>0.0008279983146316886</v>
      </c>
      <c r="AV56">
        <f t="shared" si="22"/>
        <v>3.729712818307911E-08</v>
      </c>
      <c r="AW56">
        <f t="shared" si="41"/>
        <v>0.0008730059499918883</v>
      </c>
      <c r="AY56">
        <f t="shared" si="42"/>
        <v>873.005949991888</v>
      </c>
      <c r="AZ56">
        <f t="shared" si="43"/>
        <v>2241.5590951234553</v>
      </c>
      <c r="BA56">
        <f t="shared" si="44"/>
        <v>1805.0561201275113</v>
      </c>
      <c r="BB56">
        <f t="shared" si="23"/>
        <v>45.04493248838276</v>
      </c>
      <c r="BC56">
        <f>AY69</f>
        <v>0</v>
      </c>
      <c r="BD56" s="22">
        <f>AD69</f>
        <v>124</v>
      </c>
      <c r="BE56">
        <f t="shared" si="24"/>
        <v>111</v>
      </c>
      <c r="BF56">
        <f t="shared" si="52"/>
        <v>111</v>
      </c>
      <c r="BG56">
        <f t="shared" si="52"/>
        <v>111</v>
      </c>
      <c r="BH56">
        <f t="shared" si="52"/>
        <v>112</v>
      </c>
      <c r="BI56">
        <f t="shared" si="52"/>
        <v>113</v>
      </c>
      <c r="BJ56">
        <f t="shared" si="52"/>
        <v>115</v>
      </c>
      <c r="BK56">
        <f t="shared" si="26"/>
        <v>113.06763323909108</v>
      </c>
      <c r="BN56">
        <f t="shared" si="27"/>
        <v>0</v>
      </c>
      <c r="BO56">
        <f t="shared" si="28"/>
        <v>0</v>
      </c>
      <c r="BP56">
        <f t="shared" si="29"/>
        <v>0</v>
      </c>
      <c r="BZ56" s="21"/>
      <c r="CA56" s="21"/>
      <c r="CP56">
        <f t="shared" si="45"/>
        <v>61</v>
      </c>
      <c r="CQ56" s="11" t="s">
        <v>92</v>
      </c>
      <c r="CR56" s="11" t="s">
        <v>93</v>
      </c>
    </row>
    <row r="57" spans="2:96" ht="12.75">
      <c r="B57">
        <f t="shared" si="30"/>
        <v>112</v>
      </c>
      <c r="C57" s="11" t="str">
        <f t="shared" si="6"/>
        <v>0.400000</v>
      </c>
      <c r="D57" s="11" t="str">
        <f t="shared" si="7"/>
        <v>0.386015</v>
      </c>
      <c r="E57" t="str">
        <f t="shared" si="8"/>
        <v>0.400000</v>
      </c>
      <c r="F57" t="str">
        <f t="shared" si="9"/>
        <v>0.386015</v>
      </c>
      <c r="G57">
        <f t="shared" si="31"/>
        <v>27.026959493029658</v>
      </c>
      <c r="H57">
        <f t="shared" si="10"/>
        <v>66.88647502863648</v>
      </c>
      <c r="I57">
        <f t="shared" si="11"/>
        <v>53.37299528212165</v>
      </c>
      <c r="J57" s="15">
        <f t="shared" si="50"/>
        <v>27.026959493029658</v>
      </c>
      <c r="K57" s="15">
        <f t="shared" si="0"/>
        <v>66.88647502863648</v>
      </c>
      <c r="L57" s="15">
        <f t="shared" si="13"/>
        <v>54.49911859433122</v>
      </c>
      <c r="M57" s="16">
        <f t="shared" si="14"/>
        <v>2.0164724266666667</v>
      </c>
      <c r="N57" s="16">
        <f t="shared" si="15"/>
        <v>1.9748057600000002</v>
      </c>
      <c r="O57">
        <f>G68</f>
        <v>0</v>
      </c>
      <c r="P57">
        <f>B68</f>
        <v>123</v>
      </c>
      <c r="R57" s="19">
        <f t="shared" si="16"/>
        <v>112</v>
      </c>
      <c r="S57">
        <f t="shared" si="32"/>
        <v>516.4672607447744</v>
      </c>
      <c r="T57">
        <f t="shared" si="33"/>
        <v>1301.6886953029154</v>
      </c>
      <c r="U57">
        <f t="shared" si="34"/>
        <v>1043.4550649305284</v>
      </c>
      <c r="V57" s="15">
        <f t="shared" si="35"/>
        <v>516.4672607447744</v>
      </c>
      <c r="W57" s="15">
        <f t="shared" si="1"/>
        <v>1301.6886953029154</v>
      </c>
      <c r="X57" s="15">
        <f t="shared" si="36"/>
        <v>1064.974534128227</v>
      </c>
      <c r="Y57" s="16">
        <f t="shared" si="37"/>
        <v>2.0620368706284977</v>
      </c>
      <c r="Z57" s="16">
        <f t="shared" si="38"/>
        <v>2.0203702039618316</v>
      </c>
      <c r="AA57">
        <f>S68</f>
        <v>0</v>
      </c>
      <c r="AB57" s="22">
        <f>R68</f>
        <v>123</v>
      </c>
      <c r="AD57">
        <f t="shared" si="17"/>
        <v>112</v>
      </c>
      <c r="AE57">
        <f t="shared" si="53"/>
        <v>112</v>
      </c>
      <c r="AF57">
        <f t="shared" si="53"/>
        <v>112</v>
      </c>
      <c r="AG57">
        <f t="shared" si="53"/>
        <v>113</v>
      </c>
      <c r="AH57">
        <f t="shared" si="53"/>
        <v>114</v>
      </c>
      <c r="AI57">
        <f t="shared" si="53"/>
        <v>116</v>
      </c>
      <c r="AJ57">
        <f t="shared" si="49"/>
        <v>113.97480576</v>
      </c>
      <c r="AL57" s="22">
        <f t="shared" si="18"/>
        <v>112</v>
      </c>
      <c r="AM57">
        <f t="shared" si="51"/>
        <v>112</v>
      </c>
      <c r="AN57">
        <f t="shared" si="51"/>
        <v>112</v>
      </c>
      <c r="AO57">
        <f t="shared" si="51"/>
        <v>113</v>
      </c>
      <c r="AP57">
        <f t="shared" si="51"/>
        <v>114</v>
      </c>
      <c r="AQ57">
        <f t="shared" si="51"/>
        <v>116</v>
      </c>
      <c r="AR57" s="24">
        <f t="shared" si="20"/>
        <v>114.02037020396183</v>
      </c>
      <c r="AS57">
        <f t="shared" si="21"/>
        <v>112</v>
      </c>
      <c r="AT57">
        <f t="shared" si="39"/>
        <v>2.702695949302965E-05</v>
      </c>
      <c r="AU57">
        <f t="shared" si="40"/>
        <v>0.0005164672607447742</v>
      </c>
      <c r="AV57">
        <f t="shared" si="22"/>
        <v>1.3958539735624996E-08</v>
      </c>
      <c r="AW57">
        <f t="shared" si="41"/>
        <v>0.0005434802616980682</v>
      </c>
      <c r="AY57">
        <f t="shared" si="42"/>
        <v>543.480261698068</v>
      </c>
      <c r="AZ57">
        <f t="shared" si="43"/>
        <v>1368.5531451315671</v>
      </c>
      <c r="BA57">
        <f t="shared" si="44"/>
        <v>1096.813014282533</v>
      </c>
      <c r="BB57">
        <f t="shared" si="23"/>
        <v>27.026959493029658</v>
      </c>
      <c r="BC57">
        <f>AY68</f>
        <v>0</v>
      </c>
      <c r="BD57" s="22">
        <f>AD68</f>
        <v>123</v>
      </c>
      <c r="BE57">
        <f t="shared" si="24"/>
        <v>112</v>
      </c>
      <c r="BF57">
        <f t="shared" si="52"/>
        <v>112</v>
      </c>
      <c r="BG57">
        <f t="shared" si="52"/>
        <v>112</v>
      </c>
      <c r="BH57">
        <f t="shared" si="52"/>
        <v>113</v>
      </c>
      <c r="BI57">
        <f t="shared" si="52"/>
        <v>114</v>
      </c>
      <c r="BJ57">
        <f t="shared" si="52"/>
        <v>116</v>
      </c>
      <c r="BK57">
        <f t="shared" si="26"/>
        <v>114.01812851649039</v>
      </c>
      <c r="BN57">
        <f t="shared" si="27"/>
        <v>0</v>
      </c>
      <c r="BO57">
        <f t="shared" si="28"/>
        <v>0</v>
      </c>
      <c r="BP57">
        <f t="shared" si="29"/>
        <v>0</v>
      </c>
      <c r="BZ57" s="21"/>
      <c r="CA57" s="21"/>
      <c r="CP57">
        <f t="shared" si="45"/>
        <v>62</v>
      </c>
      <c r="CQ57" s="11" t="s">
        <v>94</v>
      </c>
      <c r="CR57" s="11" t="s">
        <v>95</v>
      </c>
    </row>
    <row r="58" spans="2:96" ht="12.75">
      <c r="B58">
        <f t="shared" si="30"/>
        <v>113</v>
      </c>
      <c r="C58" s="11" t="str">
        <f t="shared" si="6"/>
        <v>0.400000</v>
      </c>
      <c r="D58" s="11" t="str">
        <f t="shared" si="7"/>
        <v>0.393507</v>
      </c>
      <c r="E58" t="str">
        <f t="shared" si="8"/>
        <v>0.400000</v>
      </c>
      <c r="F58" t="str">
        <f t="shared" si="9"/>
        <v>0.393507</v>
      </c>
      <c r="G58">
        <f t="shared" si="31"/>
        <v>16.216175695817793</v>
      </c>
      <c r="H58">
        <f t="shared" si="10"/>
        <v>39.85951553560682</v>
      </c>
      <c r="I58">
        <f t="shared" si="11"/>
        <v>31.75142768769792</v>
      </c>
      <c r="J58" s="15">
        <f t="shared" si="50"/>
        <v>16.216175695817793</v>
      </c>
      <c r="K58" s="15">
        <f t="shared" si="0"/>
        <v>39.85951553560682</v>
      </c>
      <c r="L58" s="15">
        <f t="shared" si="13"/>
        <v>32.427101675023664</v>
      </c>
      <c r="M58" s="16">
        <f t="shared" si="14"/>
        <v>1.999676266666667</v>
      </c>
      <c r="N58" s="16">
        <f t="shared" si="15"/>
        <v>1.9580096</v>
      </c>
      <c r="O58">
        <f>G67</f>
        <v>0</v>
      </c>
      <c r="P58">
        <f>B67</f>
        <v>122</v>
      </c>
      <c r="R58" s="19">
        <f t="shared" si="16"/>
        <v>113</v>
      </c>
      <c r="S58">
        <f t="shared" si="32"/>
        <v>317.10315108838034</v>
      </c>
      <c r="T58">
        <f t="shared" si="33"/>
        <v>785.221434558141</v>
      </c>
      <c r="U58">
        <f t="shared" si="34"/>
        <v>626.6698590139508</v>
      </c>
      <c r="V58" s="15">
        <f t="shared" si="35"/>
        <v>317.10315108838034</v>
      </c>
      <c r="W58" s="15">
        <f t="shared" si="1"/>
        <v>785.221434558141</v>
      </c>
      <c r="X58" s="15">
        <f t="shared" si="36"/>
        <v>639.8824903093</v>
      </c>
      <c r="Y58" s="16">
        <f t="shared" si="37"/>
        <v>2.0179001315914307</v>
      </c>
      <c r="Z58" s="16">
        <f t="shared" si="38"/>
        <v>1.976233464924764</v>
      </c>
      <c r="AA58">
        <f>S67</f>
        <v>0</v>
      </c>
      <c r="AB58" s="22">
        <f>R67</f>
        <v>122</v>
      </c>
      <c r="AD58">
        <f t="shared" si="17"/>
        <v>113</v>
      </c>
      <c r="AE58">
        <f t="shared" si="53"/>
        <v>113</v>
      </c>
      <c r="AF58">
        <f t="shared" si="53"/>
        <v>113</v>
      </c>
      <c r="AG58">
        <f t="shared" si="53"/>
        <v>114</v>
      </c>
      <c r="AH58">
        <f t="shared" si="53"/>
        <v>115</v>
      </c>
      <c r="AI58">
        <f t="shared" si="53"/>
        <v>117</v>
      </c>
      <c r="AJ58">
        <f t="shared" si="49"/>
        <v>114.9580096</v>
      </c>
      <c r="AL58" s="22">
        <f t="shared" si="18"/>
        <v>113</v>
      </c>
      <c r="AM58">
        <f t="shared" si="51"/>
        <v>113</v>
      </c>
      <c r="AN58">
        <f t="shared" si="51"/>
        <v>113</v>
      </c>
      <c r="AO58">
        <f t="shared" si="51"/>
        <v>114</v>
      </c>
      <c r="AP58">
        <f t="shared" si="51"/>
        <v>115</v>
      </c>
      <c r="AQ58">
        <f t="shared" si="51"/>
        <v>117</v>
      </c>
      <c r="AR58" s="24">
        <f t="shared" si="20"/>
        <v>114.97623346492476</v>
      </c>
      <c r="AS58">
        <f t="shared" si="21"/>
        <v>113</v>
      </c>
      <c r="AT58">
        <f t="shared" si="39"/>
        <v>1.621617569581779E-05</v>
      </c>
      <c r="AU58">
        <f t="shared" si="40"/>
        <v>0.0003171031510883802</v>
      </c>
      <c r="AV58">
        <f t="shared" si="22"/>
        <v>5.142200411746627E-09</v>
      </c>
      <c r="AW58">
        <f t="shared" si="41"/>
        <v>0.00033331418458378627</v>
      </c>
      <c r="AY58">
        <f t="shared" si="42"/>
        <v>333.31418458378613</v>
      </c>
      <c r="AZ58">
        <f t="shared" si="43"/>
        <v>825.0728834334991</v>
      </c>
      <c r="BA58">
        <f t="shared" si="44"/>
        <v>658.4157911416061</v>
      </c>
      <c r="BB58">
        <f t="shared" si="23"/>
        <v>16.216175695817793</v>
      </c>
      <c r="BC58">
        <f>AY67</f>
        <v>0</v>
      </c>
      <c r="BD58" s="22">
        <f>AD67</f>
        <v>122</v>
      </c>
      <c r="BE58">
        <f t="shared" si="24"/>
        <v>113</v>
      </c>
      <c r="BF58">
        <f t="shared" si="52"/>
        <v>113</v>
      </c>
      <c r="BG58">
        <f t="shared" si="52"/>
        <v>113</v>
      </c>
      <c r="BH58">
        <f t="shared" si="52"/>
        <v>114</v>
      </c>
      <c r="BI58">
        <f t="shared" si="52"/>
        <v>115</v>
      </c>
      <c r="BJ58">
        <f t="shared" si="52"/>
        <v>117</v>
      </c>
      <c r="BK58">
        <f t="shared" si="26"/>
        <v>114.97536085049539</v>
      </c>
      <c r="BN58">
        <f t="shared" si="27"/>
        <v>0</v>
      </c>
      <c r="BO58">
        <f t="shared" si="28"/>
        <v>0</v>
      </c>
      <c r="BP58">
        <f t="shared" si="29"/>
        <v>0</v>
      </c>
      <c r="BZ58" s="21"/>
      <c r="CA58" s="21"/>
      <c r="CP58">
        <f t="shared" si="45"/>
        <v>63</v>
      </c>
      <c r="CQ58" s="11" t="s">
        <v>96</v>
      </c>
      <c r="CR58" s="11" t="s">
        <v>97</v>
      </c>
    </row>
    <row r="59" spans="2:96" ht="12.75">
      <c r="B59">
        <f t="shared" si="30"/>
        <v>114</v>
      </c>
      <c r="C59" s="11" t="str">
        <f t="shared" si="6"/>
        <v>0.400000</v>
      </c>
      <c r="D59" s="11" t="str">
        <f t="shared" si="7"/>
        <v>0.398308</v>
      </c>
      <c r="E59" t="str">
        <f t="shared" si="8"/>
        <v>0.400000</v>
      </c>
      <c r="F59" t="str">
        <f t="shared" si="9"/>
        <v>0.398308</v>
      </c>
      <c r="G59">
        <f t="shared" si="31"/>
        <v>9.729705417490676</v>
      </c>
      <c r="H59">
        <f t="shared" si="10"/>
        <v>23.64333983978902</v>
      </c>
      <c r="I59">
        <f t="shared" si="11"/>
        <v>18.778487131043683</v>
      </c>
      <c r="J59" s="15">
        <f t="shared" si="50"/>
        <v>9.729705417490676</v>
      </c>
      <c r="K59" s="15">
        <f t="shared" si="0"/>
        <v>23.64333983978902</v>
      </c>
      <c r="L59" s="15">
        <f t="shared" si="13"/>
        <v>19.18389152343913</v>
      </c>
      <c r="M59" s="16">
        <f t="shared" si="14"/>
        <v>1.9716826666666667</v>
      </c>
      <c r="N59" s="16">
        <f t="shared" si="15"/>
        <v>1.9300159999999997</v>
      </c>
      <c r="O59">
        <f>G66</f>
        <v>0</v>
      </c>
      <c r="P59">
        <f>B66</f>
        <v>121</v>
      </c>
      <c r="R59" s="19">
        <f t="shared" si="16"/>
        <v>114</v>
      </c>
      <c r="S59">
        <f t="shared" si="32"/>
        <v>192.32084141304503</v>
      </c>
      <c r="T59">
        <f t="shared" si="33"/>
        <v>468.1182834697606</v>
      </c>
      <c r="U59">
        <f t="shared" si="34"/>
        <v>371.9578627632381</v>
      </c>
      <c r="V59" s="15">
        <f t="shared" si="35"/>
        <v>192.32084141304503</v>
      </c>
      <c r="W59" s="15">
        <f t="shared" si="1"/>
        <v>468.1182834697606</v>
      </c>
      <c r="X59" s="15">
        <f t="shared" si="36"/>
        <v>379.9712311554483</v>
      </c>
      <c r="Y59" s="16">
        <f t="shared" si="37"/>
        <v>1.9757153117866666</v>
      </c>
      <c r="Z59" s="16">
        <f t="shared" si="38"/>
        <v>1.9340486451199999</v>
      </c>
      <c r="AA59">
        <f>S66</f>
        <v>0</v>
      </c>
      <c r="AB59" s="22">
        <f>R66</f>
        <v>121</v>
      </c>
      <c r="AD59">
        <f t="shared" si="17"/>
        <v>114</v>
      </c>
      <c r="AE59">
        <f t="shared" si="53"/>
        <v>114</v>
      </c>
      <c r="AF59">
        <f t="shared" si="53"/>
        <v>114</v>
      </c>
      <c r="AG59">
        <f t="shared" si="53"/>
        <v>115</v>
      </c>
      <c r="AH59">
        <f t="shared" si="53"/>
        <v>116</v>
      </c>
      <c r="AI59">
        <f t="shared" si="53"/>
        <v>118</v>
      </c>
      <c r="AJ59">
        <f t="shared" si="49"/>
        <v>115.930016</v>
      </c>
      <c r="AL59" s="22">
        <f t="shared" si="18"/>
        <v>114</v>
      </c>
      <c r="AM59">
        <f t="shared" si="51"/>
        <v>114</v>
      </c>
      <c r="AN59">
        <f t="shared" si="51"/>
        <v>114</v>
      </c>
      <c r="AO59">
        <f t="shared" si="51"/>
        <v>115</v>
      </c>
      <c r="AP59">
        <f t="shared" si="51"/>
        <v>116</v>
      </c>
      <c r="AQ59">
        <f t="shared" si="51"/>
        <v>118</v>
      </c>
      <c r="AR59" s="24">
        <f t="shared" si="20"/>
        <v>115.93404864512</v>
      </c>
      <c r="AS59">
        <f t="shared" si="21"/>
        <v>114</v>
      </c>
      <c r="AT59">
        <f t="shared" si="39"/>
        <v>9.729705417490674E-06</v>
      </c>
      <c r="AU59">
        <f t="shared" si="40"/>
        <v>0.00019232084141304495</v>
      </c>
      <c r="AV59">
        <f t="shared" si="22"/>
        <v>1.8712251325928683E-09</v>
      </c>
      <c r="AW59">
        <f t="shared" si="41"/>
        <v>0.00020204867560540306</v>
      </c>
      <c r="AY59">
        <f t="shared" si="42"/>
        <v>202.04867560540296</v>
      </c>
      <c r="AZ59">
        <f t="shared" si="43"/>
        <v>491.7586988497129</v>
      </c>
      <c r="BA59">
        <f t="shared" si="44"/>
        <v>390.7343610470114</v>
      </c>
      <c r="BB59">
        <f t="shared" si="23"/>
        <v>9.729705417490676</v>
      </c>
      <c r="BC59">
        <f>AY66</f>
        <v>0</v>
      </c>
      <c r="BD59" s="22">
        <f>AD66</f>
        <v>121</v>
      </c>
      <c r="BE59">
        <f t="shared" si="24"/>
        <v>114</v>
      </c>
      <c r="BF59">
        <f t="shared" si="52"/>
        <v>114</v>
      </c>
      <c r="BG59">
        <f t="shared" si="52"/>
        <v>114</v>
      </c>
      <c r="BH59">
        <f t="shared" si="52"/>
        <v>115</v>
      </c>
      <c r="BI59">
        <f t="shared" si="52"/>
        <v>116</v>
      </c>
      <c r="BJ59">
        <f t="shared" si="52"/>
        <v>118</v>
      </c>
      <c r="BK59">
        <f t="shared" si="26"/>
        <v>115.93386252038647</v>
      </c>
      <c r="BN59">
        <f t="shared" si="27"/>
        <v>0</v>
      </c>
      <c r="BO59">
        <f t="shared" si="28"/>
        <v>0</v>
      </c>
      <c r="BP59">
        <f t="shared" si="29"/>
        <v>0</v>
      </c>
      <c r="BZ59" s="21"/>
      <c r="CA59" s="21"/>
      <c r="CP59">
        <f t="shared" si="45"/>
        <v>64</v>
      </c>
      <c r="CQ59" s="11" t="s">
        <v>98</v>
      </c>
      <c r="CR59" s="11" t="s">
        <v>99</v>
      </c>
    </row>
    <row r="60" spans="2:96" ht="12.75">
      <c r="B60">
        <f t="shared" si="30"/>
        <v>115</v>
      </c>
      <c r="C60" s="11" t="str">
        <f t="shared" si="6"/>
        <v>0.400000</v>
      </c>
      <c r="D60" s="11" t="str">
        <f t="shared" si="7"/>
        <v>0.400000</v>
      </c>
      <c r="E60" t="str">
        <f t="shared" si="8"/>
        <v>0.400000</v>
      </c>
      <c r="F60" t="str">
        <f t="shared" si="9"/>
        <v>0.400000</v>
      </c>
      <c r="G60">
        <f t="shared" si="31"/>
        <v>5.837823250494405</v>
      </c>
      <c r="H60">
        <f t="shared" si="10"/>
        <v>13.913634422298344</v>
      </c>
      <c r="I60">
        <f t="shared" si="11"/>
        <v>10.994722797051141</v>
      </c>
      <c r="J60" s="15">
        <f t="shared" si="50"/>
        <v>5.837823250494405</v>
      </c>
      <c r="K60" s="15">
        <f t="shared" si="0"/>
        <v>13.913634422298344</v>
      </c>
      <c r="L60" s="15">
        <f t="shared" si="13"/>
        <v>11.237965432488409</v>
      </c>
      <c r="M60" s="16">
        <f t="shared" si="14"/>
        <v>1.9250266666666664</v>
      </c>
      <c r="N60" s="16">
        <f t="shared" si="15"/>
        <v>1.8833599999999997</v>
      </c>
      <c r="O60">
        <f>G65</f>
        <v>0.4539491359584448</v>
      </c>
      <c r="P60">
        <f>B65</f>
        <v>120</v>
      </c>
      <c r="R60" s="19">
        <f t="shared" si="16"/>
        <v>115</v>
      </c>
      <c r="S60">
        <f t="shared" si="32"/>
        <v>115.71791171149789</v>
      </c>
      <c r="T60">
        <f t="shared" si="33"/>
        <v>275.79744205671557</v>
      </c>
      <c r="U60">
        <f t="shared" si="34"/>
        <v>217.93848620096662</v>
      </c>
      <c r="V60" s="15">
        <f t="shared" si="35"/>
        <v>115.71791171149789</v>
      </c>
      <c r="W60" s="15">
        <f t="shared" si="1"/>
        <v>275.79744205671557</v>
      </c>
      <c r="X60" s="15">
        <f t="shared" si="36"/>
        <v>222.76006585561237</v>
      </c>
      <c r="Y60" s="16">
        <f t="shared" si="37"/>
        <v>1.9250266666666662</v>
      </c>
      <c r="Z60" s="16">
        <f t="shared" si="38"/>
        <v>1.8833599999999997</v>
      </c>
      <c r="AA60">
        <f>S65</f>
        <v>8.998224814686074</v>
      </c>
      <c r="AB60" s="22">
        <f>R65</f>
        <v>120</v>
      </c>
      <c r="AD60">
        <f t="shared" si="17"/>
        <v>115</v>
      </c>
      <c r="AE60">
        <f aca="true" t="shared" si="54" ref="AE60:AI69">VLOOKUP($G60*(100-AE$9)/100,$O$10:$P$115,2)-1</f>
        <v>115</v>
      </c>
      <c r="AF60">
        <f t="shared" si="54"/>
        <v>115</v>
      </c>
      <c r="AG60">
        <f t="shared" si="54"/>
        <v>116</v>
      </c>
      <c r="AH60">
        <f t="shared" si="54"/>
        <v>117</v>
      </c>
      <c r="AI60">
        <f t="shared" si="54"/>
        <v>119</v>
      </c>
      <c r="AJ60">
        <f t="shared" si="49"/>
        <v>116.88336</v>
      </c>
      <c r="AL60" s="22">
        <f t="shared" si="18"/>
        <v>115</v>
      </c>
      <c r="AM60">
        <f t="shared" si="51"/>
        <v>115</v>
      </c>
      <c r="AN60">
        <f t="shared" si="51"/>
        <v>115</v>
      </c>
      <c r="AO60">
        <f t="shared" si="51"/>
        <v>116</v>
      </c>
      <c r="AP60">
        <f t="shared" si="51"/>
        <v>117</v>
      </c>
      <c r="AQ60">
        <f t="shared" si="51"/>
        <v>119</v>
      </c>
      <c r="AR60" s="24">
        <f t="shared" si="20"/>
        <v>116.88336</v>
      </c>
      <c r="AS60">
        <f t="shared" si="21"/>
        <v>115</v>
      </c>
      <c r="AT60">
        <f t="shared" si="39"/>
        <v>5.837823250494404E-06</v>
      </c>
      <c r="AU60">
        <f t="shared" si="40"/>
        <v>0.00011571791171149785</v>
      </c>
      <c r="AV60">
        <f t="shared" si="22"/>
        <v>6.755407154880408E-10</v>
      </c>
      <c r="AW60">
        <f t="shared" si="41"/>
        <v>0.00012155505942127676</v>
      </c>
      <c r="AY60">
        <f t="shared" si="42"/>
        <v>121.55505942127671</v>
      </c>
      <c r="AZ60">
        <f t="shared" si="43"/>
        <v>289.71002324431</v>
      </c>
      <c r="BA60">
        <f t="shared" si="44"/>
        <v>228.93249353367162</v>
      </c>
      <c r="BB60">
        <f t="shared" si="23"/>
        <v>5.837823250494405</v>
      </c>
      <c r="BC60">
        <f>AY65</f>
        <v>9.45216986590813</v>
      </c>
      <c r="BD60" s="22">
        <f>AD65</f>
        <v>120</v>
      </c>
      <c r="BE60">
        <f t="shared" si="24"/>
        <v>115</v>
      </c>
      <c r="BF60">
        <f t="shared" si="52"/>
        <v>115</v>
      </c>
      <c r="BG60">
        <f t="shared" si="52"/>
        <v>115</v>
      </c>
      <c r="BH60">
        <f t="shared" si="52"/>
        <v>116</v>
      </c>
      <c r="BI60">
        <f t="shared" si="52"/>
        <v>117</v>
      </c>
      <c r="BJ60">
        <f t="shared" si="52"/>
        <v>119</v>
      </c>
      <c r="BK60">
        <f t="shared" si="26"/>
        <v>116.8833645808214</v>
      </c>
      <c r="BN60">
        <f t="shared" si="27"/>
        <v>0</v>
      </c>
      <c r="BO60">
        <f t="shared" si="28"/>
        <v>0</v>
      </c>
      <c r="BP60">
        <f t="shared" si="29"/>
        <v>0</v>
      </c>
      <c r="BZ60" s="21"/>
      <c r="CA60" s="21"/>
      <c r="CP60">
        <f t="shared" si="45"/>
        <v>65</v>
      </c>
      <c r="CQ60" s="11" t="s">
        <v>100</v>
      </c>
      <c r="CR60" s="11" t="s">
        <v>101</v>
      </c>
    </row>
    <row r="61" spans="2:96" ht="12.75">
      <c r="B61">
        <f t="shared" si="30"/>
        <v>116</v>
      </c>
      <c r="C61" s="11" t="str">
        <f t="shared" si="6"/>
        <v>0.400000</v>
      </c>
      <c r="D61" s="11" t="str">
        <f t="shared" si="7"/>
        <v>0.400000</v>
      </c>
      <c r="E61" t="str">
        <f t="shared" si="8"/>
        <v>0.400000</v>
      </c>
      <c r="F61" t="str">
        <f t="shared" si="9"/>
        <v>0.400000</v>
      </c>
      <c r="G61">
        <f t="shared" si="31"/>
        <v>3.502693950296643</v>
      </c>
      <c r="H61">
        <f t="shared" si="10"/>
        <v>8.075811171803938</v>
      </c>
      <c r="I61">
        <f t="shared" si="11"/>
        <v>6.324464196655617</v>
      </c>
      <c r="J61" s="15">
        <f t="shared" si="50"/>
        <v>3.502693950296643</v>
      </c>
      <c r="K61" s="15">
        <f t="shared" si="0"/>
        <v>8.075811171803938</v>
      </c>
      <c r="L61" s="15">
        <f t="shared" si="13"/>
        <v>6.470409777917977</v>
      </c>
      <c r="M61" s="16">
        <f t="shared" si="14"/>
        <v>1.8472666666666662</v>
      </c>
      <c r="N61" s="16">
        <f t="shared" si="15"/>
        <v>1.8055999999999996</v>
      </c>
      <c r="O61">
        <f>G64</f>
        <v>0.7565818932640748</v>
      </c>
      <c r="P61">
        <f>B64</f>
        <v>119</v>
      </c>
      <c r="R61" s="19">
        <f t="shared" si="16"/>
        <v>116</v>
      </c>
      <c r="S61">
        <f t="shared" si="32"/>
        <v>69.43074702689873</v>
      </c>
      <c r="T61">
        <f t="shared" si="33"/>
        <v>160.0795303452177</v>
      </c>
      <c r="U61">
        <f t="shared" si="34"/>
        <v>125.36415683176834</v>
      </c>
      <c r="V61" s="15">
        <f t="shared" si="35"/>
        <v>69.43074702689873</v>
      </c>
      <c r="W61" s="15">
        <f t="shared" si="1"/>
        <v>160.0795303452177</v>
      </c>
      <c r="X61" s="15">
        <f t="shared" si="36"/>
        <v>128.25710462455578</v>
      </c>
      <c r="Y61" s="16">
        <f t="shared" si="37"/>
        <v>1.8472666666666664</v>
      </c>
      <c r="Z61" s="16">
        <f t="shared" si="38"/>
        <v>1.8055999999999999</v>
      </c>
      <c r="AA61">
        <f>S64</f>
        <v>14.997041357810124</v>
      </c>
      <c r="AB61" s="22">
        <f>R64</f>
        <v>119</v>
      </c>
      <c r="AD61">
        <f t="shared" si="17"/>
        <v>116</v>
      </c>
      <c r="AE61">
        <f t="shared" si="54"/>
        <v>116</v>
      </c>
      <c r="AF61">
        <f t="shared" si="54"/>
        <v>116</v>
      </c>
      <c r="AG61">
        <f t="shared" si="54"/>
        <v>117</v>
      </c>
      <c r="AH61">
        <f t="shared" si="54"/>
        <v>118</v>
      </c>
      <c r="AI61">
        <f t="shared" si="54"/>
        <v>120</v>
      </c>
      <c r="AJ61">
        <f t="shared" si="49"/>
        <v>117.8056</v>
      </c>
      <c r="AL61" s="22">
        <f t="shared" si="18"/>
        <v>116</v>
      </c>
      <c r="AM61">
        <f t="shared" si="51"/>
        <v>116</v>
      </c>
      <c r="AN61">
        <f t="shared" si="51"/>
        <v>116</v>
      </c>
      <c r="AO61">
        <f t="shared" si="51"/>
        <v>117</v>
      </c>
      <c r="AP61">
        <f t="shared" si="51"/>
        <v>118</v>
      </c>
      <c r="AQ61">
        <f t="shared" si="51"/>
        <v>120</v>
      </c>
      <c r="AR61" s="24">
        <f t="shared" si="20"/>
        <v>117.8056</v>
      </c>
      <c r="AS61">
        <f t="shared" si="21"/>
        <v>116</v>
      </c>
      <c r="AT61">
        <f t="shared" si="39"/>
        <v>3.5026939502966426E-06</v>
      </c>
      <c r="AU61">
        <f t="shared" si="40"/>
        <v>6.94307470268987E-05</v>
      </c>
      <c r="AV61">
        <f t="shared" si="22"/>
        <v>2.431946575756947E-10</v>
      </c>
      <c r="AW61">
        <f t="shared" si="41"/>
        <v>7.293319778253777E-05</v>
      </c>
      <c r="AY61">
        <f t="shared" si="42"/>
        <v>72.93319778253773</v>
      </c>
      <c r="AZ61">
        <f t="shared" si="43"/>
        <v>168.15496382303326</v>
      </c>
      <c r="BA61">
        <f t="shared" si="44"/>
        <v>131.6883649317644</v>
      </c>
      <c r="BB61">
        <f t="shared" si="23"/>
        <v>3.502693950296643</v>
      </c>
      <c r="BC61">
        <f>AY64</f>
        <v>15.753611904584242</v>
      </c>
      <c r="BD61" s="22">
        <f>AD64</f>
        <v>119</v>
      </c>
      <c r="BE61">
        <f t="shared" si="24"/>
        <v>116</v>
      </c>
      <c r="BF61">
        <f t="shared" si="52"/>
        <v>116</v>
      </c>
      <c r="BG61">
        <f t="shared" si="52"/>
        <v>116</v>
      </c>
      <c r="BH61">
        <f t="shared" si="52"/>
        <v>117</v>
      </c>
      <c r="BI61">
        <f t="shared" si="52"/>
        <v>118</v>
      </c>
      <c r="BJ61">
        <f t="shared" si="52"/>
        <v>120</v>
      </c>
      <c r="BK61">
        <f t="shared" si="26"/>
        <v>117.80560250935952</v>
      </c>
      <c r="BN61">
        <f t="shared" si="27"/>
        <v>0</v>
      </c>
      <c r="BO61">
        <f t="shared" si="28"/>
        <v>0</v>
      </c>
      <c r="BP61">
        <f t="shared" si="29"/>
        <v>0</v>
      </c>
      <c r="BZ61" s="21"/>
      <c r="CA61" s="21"/>
      <c r="CP61">
        <f t="shared" si="45"/>
        <v>66</v>
      </c>
      <c r="CQ61" s="11" t="s">
        <v>102</v>
      </c>
      <c r="CR61" s="11" t="s">
        <v>103</v>
      </c>
    </row>
    <row r="62" spans="2:96" ht="12.75">
      <c r="B62">
        <f t="shared" si="30"/>
        <v>117</v>
      </c>
      <c r="C62" s="11" t="str">
        <f t="shared" si="6"/>
        <v>0.400000</v>
      </c>
      <c r="D62" s="11" t="str">
        <f t="shared" si="7"/>
        <v>0.400000</v>
      </c>
      <c r="E62" t="str">
        <f t="shared" si="8"/>
        <v>0.400000</v>
      </c>
      <c r="F62" t="str">
        <f t="shared" si="9"/>
        <v>0.400000</v>
      </c>
      <c r="G62">
        <f t="shared" si="31"/>
        <v>2.1016163701779855</v>
      </c>
      <c r="H62">
        <f t="shared" si="10"/>
        <v>4.573117221507296</v>
      </c>
      <c r="I62">
        <f t="shared" si="11"/>
        <v>3.522309036418303</v>
      </c>
      <c r="J62" s="15">
        <f t="shared" si="50"/>
        <v>2.1016163701779855</v>
      </c>
      <c r="K62" s="15">
        <f t="shared" si="0"/>
        <v>4.573117221507296</v>
      </c>
      <c r="L62" s="15">
        <f t="shared" si="13"/>
        <v>3.609876385175719</v>
      </c>
      <c r="M62" s="16">
        <f t="shared" si="14"/>
        <v>1.7176666666666665</v>
      </c>
      <c r="N62" s="16">
        <f t="shared" si="15"/>
        <v>1.6759999999999997</v>
      </c>
      <c r="O62">
        <f>G63</f>
        <v>1.2609698221067913</v>
      </c>
      <c r="P62">
        <f>B63</f>
        <v>118</v>
      </c>
      <c r="R62" s="19">
        <f t="shared" si="16"/>
        <v>117</v>
      </c>
      <c r="S62">
        <f t="shared" si="32"/>
        <v>41.658448216139234</v>
      </c>
      <c r="T62">
        <f t="shared" si="33"/>
        <v>90.64878331831898</v>
      </c>
      <c r="U62">
        <f t="shared" si="34"/>
        <v>69.81955921024937</v>
      </c>
      <c r="V62" s="15">
        <f t="shared" si="35"/>
        <v>41.658448216139234</v>
      </c>
      <c r="W62" s="15">
        <f t="shared" si="1"/>
        <v>90.64878331831898</v>
      </c>
      <c r="X62" s="15">
        <f t="shared" si="36"/>
        <v>71.55532788592183</v>
      </c>
      <c r="Y62" s="16">
        <f t="shared" si="37"/>
        <v>1.7176666666666667</v>
      </c>
      <c r="Z62" s="16">
        <f t="shared" si="38"/>
        <v>1.6760000000000002</v>
      </c>
      <c r="AA62">
        <f>S63</f>
        <v>24.99506892968354</v>
      </c>
      <c r="AB62" s="22">
        <f>R63</f>
        <v>118</v>
      </c>
      <c r="AD62">
        <f t="shared" si="17"/>
        <v>117</v>
      </c>
      <c r="AE62">
        <f t="shared" si="54"/>
        <v>117</v>
      </c>
      <c r="AF62">
        <f t="shared" si="54"/>
        <v>117</v>
      </c>
      <c r="AG62">
        <f t="shared" si="54"/>
        <v>118</v>
      </c>
      <c r="AH62">
        <f t="shared" si="54"/>
        <v>119</v>
      </c>
      <c r="AI62">
        <f t="shared" si="54"/>
        <v>120</v>
      </c>
      <c r="AJ62">
        <f t="shared" si="49"/>
        <v>118.676</v>
      </c>
      <c r="AL62" s="22">
        <f t="shared" si="18"/>
        <v>117</v>
      </c>
      <c r="AM62">
        <f t="shared" si="51"/>
        <v>117</v>
      </c>
      <c r="AN62">
        <f t="shared" si="51"/>
        <v>117</v>
      </c>
      <c r="AO62">
        <f t="shared" si="51"/>
        <v>118</v>
      </c>
      <c r="AP62">
        <f t="shared" si="51"/>
        <v>119</v>
      </c>
      <c r="AQ62">
        <f t="shared" si="51"/>
        <v>120</v>
      </c>
      <c r="AR62" s="24">
        <f t="shared" si="20"/>
        <v>118.676</v>
      </c>
      <c r="AS62">
        <f t="shared" si="21"/>
        <v>117</v>
      </c>
      <c r="AT62">
        <f t="shared" si="39"/>
        <v>2.1016163701779856E-06</v>
      </c>
      <c r="AU62">
        <f t="shared" si="40"/>
        <v>4.165844821613922E-05</v>
      </c>
      <c r="AV62">
        <f t="shared" si="22"/>
        <v>8.755007672725009E-11</v>
      </c>
      <c r="AW62">
        <f t="shared" si="41"/>
        <v>4.375997703624048E-05</v>
      </c>
      <c r="AY62">
        <f t="shared" si="42"/>
        <v>43.75997703624046</v>
      </c>
      <c r="AZ62">
        <f t="shared" si="43"/>
        <v>95.22176604049552</v>
      </c>
      <c r="BA62">
        <f t="shared" si="44"/>
        <v>73.3417775223753</v>
      </c>
      <c r="BB62">
        <f t="shared" si="23"/>
        <v>2.1016163701779855</v>
      </c>
      <c r="BC62">
        <f>AY63</f>
        <v>26.25600723376269</v>
      </c>
      <c r="BD62" s="22">
        <f>AD63</f>
        <v>118</v>
      </c>
      <c r="BE62">
        <f t="shared" si="24"/>
        <v>117</v>
      </c>
      <c r="BF62">
        <f t="shared" si="52"/>
        <v>117</v>
      </c>
      <c r="BG62">
        <f t="shared" si="52"/>
        <v>117</v>
      </c>
      <c r="BH62">
        <f t="shared" si="52"/>
        <v>118</v>
      </c>
      <c r="BI62">
        <f t="shared" si="52"/>
        <v>119</v>
      </c>
      <c r="BJ62">
        <f t="shared" si="52"/>
        <v>120</v>
      </c>
      <c r="BK62">
        <f t="shared" si="26"/>
        <v>118.67600127992837</v>
      </c>
      <c r="BN62">
        <f t="shared" si="27"/>
        <v>0</v>
      </c>
      <c r="BO62">
        <f t="shared" si="28"/>
        <v>0</v>
      </c>
      <c r="BP62">
        <f t="shared" si="29"/>
        <v>0</v>
      </c>
      <c r="BZ62" s="21"/>
      <c r="CA62" s="21"/>
      <c r="CP62">
        <f t="shared" si="45"/>
        <v>67</v>
      </c>
      <c r="CQ62" s="11" t="s">
        <v>104</v>
      </c>
      <c r="CR62" s="11" t="s">
        <v>105</v>
      </c>
    </row>
    <row r="63" spans="2:96" ht="12.75">
      <c r="B63">
        <f t="shared" si="30"/>
        <v>118</v>
      </c>
      <c r="C63" s="11" t="str">
        <f t="shared" si="6"/>
        <v>0.400000</v>
      </c>
      <c r="D63" s="11" t="str">
        <f t="shared" si="7"/>
        <v>0.400000</v>
      </c>
      <c r="E63" t="str">
        <f t="shared" si="8"/>
        <v>0.400000</v>
      </c>
      <c r="F63" t="str">
        <f t="shared" si="9"/>
        <v>0.400000</v>
      </c>
      <c r="G63">
        <f t="shared" si="31"/>
        <v>1.2609698221067913</v>
      </c>
      <c r="H63">
        <f t="shared" si="10"/>
        <v>2.471500851329311</v>
      </c>
      <c r="I63">
        <f t="shared" si="11"/>
        <v>1.8410159402759152</v>
      </c>
      <c r="J63" s="15">
        <f t="shared" si="50"/>
        <v>1.2609698221067913</v>
      </c>
      <c r="K63" s="15">
        <f t="shared" si="0"/>
        <v>2.471500851329311</v>
      </c>
      <c r="L63" s="15">
        <f t="shared" si="13"/>
        <v>1.893556349530365</v>
      </c>
      <c r="M63" s="16">
        <f t="shared" si="14"/>
        <v>1.5016666666666667</v>
      </c>
      <c r="N63" s="16">
        <f t="shared" si="15"/>
        <v>1.46</v>
      </c>
      <c r="O63">
        <f>G62</f>
        <v>2.1016163701779855</v>
      </c>
      <c r="P63">
        <f>B62</f>
        <v>117</v>
      </c>
      <c r="R63" s="19">
        <f t="shared" si="16"/>
        <v>118</v>
      </c>
      <c r="S63">
        <f t="shared" si="32"/>
        <v>24.99506892968354</v>
      </c>
      <c r="T63">
        <f t="shared" si="33"/>
        <v>48.99033510217974</v>
      </c>
      <c r="U63">
        <f t="shared" si="34"/>
        <v>36.49280063733797</v>
      </c>
      <c r="V63" s="15">
        <f t="shared" si="35"/>
        <v>24.99506892968354</v>
      </c>
      <c r="W63" s="15">
        <f t="shared" si="1"/>
        <v>48.99033510217974</v>
      </c>
      <c r="X63" s="15">
        <f t="shared" si="36"/>
        <v>37.53426184274145</v>
      </c>
      <c r="Y63" s="16">
        <f t="shared" si="37"/>
        <v>1.5016666666666667</v>
      </c>
      <c r="Z63" s="16">
        <f t="shared" si="38"/>
        <v>1.4600000000000002</v>
      </c>
      <c r="AA63">
        <f>S62</f>
        <v>41.658448216139234</v>
      </c>
      <c r="AB63" s="22">
        <f>R62</f>
        <v>117</v>
      </c>
      <c r="AD63">
        <f t="shared" si="17"/>
        <v>118</v>
      </c>
      <c r="AE63">
        <f t="shared" si="54"/>
        <v>118</v>
      </c>
      <c r="AF63">
        <f t="shared" si="54"/>
        <v>118</v>
      </c>
      <c r="AG63">
        <f t="shared" si="54"/>
        <v>119</v>
      </c>
      <c r="AH63">
        <f t="shared" si="54"/>
        <v>120</v>
      </c>
      <c r="AI63">
        <f t="shared" si="54"/>
        <v>120</v>
      </c>
      <c r="AJ63">
        <f t="shared" si="49"/>
        <v>119.46</v>
      </c>
      <c r="AL63" s="22">
        <f t="shared" si="18"/>
        <v>118</v>
      </c>
      <c r="AM63">
        <f t="shared" si="51"/>
        <v>118</v>
      </c>
      <c r="AN63">
        <f t="shared" si="51"/>
        <v>118</v>
      </c>
      <c r="AO63">
        <f t="shared" si="51"/>
        <v>119</v>
      </c>
      <c r="AP63">
        <f t="shared" si="51"/>
        <v>120</v>
      </c>
      <c r="AQ63">
        <f t="shared" si="51"/>
        <v>120</v>
      </c>
      <c r="AR63" s="24">
        <f t="shared" si="20"/>
        <v>119.46</v>
      </c>
      <c r="AS63">
        <f t="shared" si="21"/>
        <v>118</v>
      </c>
      <c r="AT63">
        <f t="shared" si="39"/>
        <v>1.2609698221067913E-06</v>
      </c>
      <c r="AU63">
        <f t="shared" si="40"/>
        <v>2.4995068929683532E-05</v>
      </c>
      <c r="AV63">
        <f t="shared" si="22"/>
        <v>3.151802762181003E-11</v>
      </c>
      <c r="AW63">
        <f t="shared" si="41"/>
        <v>2.6256007233762702E-05</v>
      </c>
      <c r="AY63">
        <f t="shared" si="42"/>
        <v>26.25600723376269</v>
      </c>
      <c r="AZ63">
        <f t="shared" si="43"/>
        <v>51.46178900425507</v>
      </c>
      <c r="BA63">
        <f t="shared" si="44"/>
        <v>38.33378538737372</v>
      </c>
      <c r="BB63">
        <f t="shared" si="23"/>
        <v>1.2609698221067913</v>
      </c>
      <c r="BC63">
        <f>AY62</f>
        <v>43.75997703624046</v>
      </c>
      <c r="BD63" s="22">
        <f>AD62</f>
        <v>117</v>
      </c>
      <c r="BE63">
        <f t="shared" si="24"/>
        <v>118</v>
      </c>
      <c r="BF63">
        <f t="shared" si="52"/>
        <v>118</v>
      </c>
      <c r="BG63">
        <f t="shared" si="52"/>
        <v>118</v>
      </c>
      <c r="BH63">
        <f t="shared" si="52"/>
        <v>119</v>
      </c>
      <c r="BI63">
        <f t="shared" si="52"/>
        <v>120</v>
      </c>
      <c r="BJ63">
        <f t="shared" si="52"/>
        <v>120</v>
      </c>
      <c r="BK63">
        <f t="shared" si="26"/>
        <v>119.46000056467383</v>
      </c>
      <c r="BN63">
        <f t="shared" si="27"/>
        <v>0</v>
      </c>
      <c r="BO63">
        <f t="shared" si="28"/>
        <v>0</v>
      </c>
      <c r="BP63">
        <f t="shared" si="29"/>
        <v>0</v>
      </c>
      <c r="BZ63" s="21"/>
      <c r="CA63" s="21"/>
      <c r="CP63">
        <f t="shared" si="45"/>
        <v>68</v>
      </c>
      <c r="CQ63" s="11" t="s">
        <v>106</v>
      </c>
      <c r="CR63" s="11" t="s">
        <v>107</v>
      </c>
    </row>
    <row r="64" spans="2:96" ht="12.75">
      <c r="B64">
        <f t="shared" si="30"/>
        <v>119</v>
      </c>
      <c r="C64" s="11" t="str">
        <f t="shared" si="6"/>
        <v>0.400000</v>
      </c>
      <c r="D64" s="11" t="str">
        <f t="shared" si="7"/>
        <v>0.400000</v>
      </c>
      <c r="E64" t="str">
        <f t="shared" si="8"/>
        <v>0.400000</v>
      </c>
      <c r="F64" t="str">
        <f t="shared" si="9"/>
        <v>0.400000</v>
      </c>
      <c r="G64">
        <f t="shared" si="31"/>
        <v>0.7565818932640748</v>
      </c>
      <c r="H64">
        <f t="shared" si="10"/>
        <v>1.2105310292225195</v>
      </c>
      <c r="I64">
        <f t="shared" si="11"/>
        <v>0.8322400825904821</v>
      </c>
      <c r="J64" s="15">
        <f t="shared" si="50"/>
        <v>0.7565818932640748</v>
      </c>
      <c r="K64" s="15">
        <f t="shared" si="0"/>
        <v>1.2105310292225195</v>
      </c>
      <c r="L64" s="15">
        <f t="shared" si="13"/>
        <v>0.863764328143152</v>
      </c>
      <c r="M64" s="16">
        <f t="shared" si="14"/>
        <v>1.1416666666666666</v>
      </c>
      <c r="N64" s="16">
        <f t="shared" si="15"/>
        <v>1.0999999999999999</v>
      </c>
      <c r="O64">
        <f>G61</f>
        <v>3.502693950296643</v>
      </c>
      <c r="P64">
        <f>B61</f>
        <v>116</v>
      </c>
      <c r="R64" s="19">
        <f t="shared" si="16"/>
        <v>119</v>
      </c>
      <c r="S64">
        <f t="shared" si="32"/>
        <v>14.997041357810124</v>
      </c>
      <c r="T64">
        <f t="shared" si="33"/>
        <v>23.995266172496198</v>
      </c>
      <c r="U64">
        <f t="shared" si="34"/>
        <v>16.496745493591135</v>
      </c>
      <c r="V64" s="15">
        <f t="shared" si="35"/>
        <v>14.997041357810124</v>
      </c>
      <c r="W64" s="15">
        <f t="shared" si="1"/>
        <v>23.995266172496198</v>
      </c>
      <c r="X64" s="15">
        <f t="shared" si="36"/>
        <v>17.121622216833224</v>
      </c>
      <c r="Y64" s="16">
        <f t="shared" si="37"/>
        <v>1.1416666666666666</v>
      </c>
      <c r="Z64" s="16">
        <f t="shared" si="38"/>
        <v>1.0999999999999999</v>
      </c>
      <c r="AA64">
        <f>S61</f>
        <v>69.43074702689873</v>
      </c>
      <c r="AB64" s="22">
        <f>R61</f>
        <v>116</v>
      </c>
      <c r="AD64">
        <f t="shared" si="17"/>
        <v>119</v>
      </c>
      <c r="AE64">
        <f t="shared" si="54"/>
        <v>119</v>
      </c>
      <c r="AF64">
        <f t="shared" si="54"/>
        <v>119</v>
      </c>
      <c r="AG64">
        <f t="shared" si="54"/>
        <v>120</v>
      </c>
      <c r="AH64">
        <f t="shared" si="54"/>
        <v>120</v>
      </c>
      <c r="AI64">
        <f t="shared" si="54"/>
        <v>120</v>
      </c>
      <c r="AJ64">
        <f t="shared" si="49"/>
        <v>120.1</v>
      </c>
      <c r="AL64" s="22">
        <f t="shared" si="18"/>
        <v>119</v>
      </c>
      <c r="AM64">
        <f t="shared" si="51"/>
        <v>119</v>
      </c>
      <c r="AN64">
        <f t="shared" si="51"/>
        <v>119</v>
      </c>
      <c r="AO64">
        <f t="shared" si="51"/>
        <v>120</v>
      </c>
      <c r="AP64">
        <f t="shared" si="51"/>
        <v>120</v>
      </c>
      <c r="AQ64">
        <f t="shared" si="51"/>
        <v>120</v>
      </c>
      <c r="AR64" s="24">
        <f t="shared" si="20"/>
        <v>120.1</v>
      </c>
      <c r="AS64">
        <f t="shared" si="21"/>
        <v>119</v>
      </c>
      <c r="AT64">
        <f t="shared" si="39"/>
        <v>7.565818932640748E-07</v>
      </c>
      <c r="AU64">
        <f t="shared" si="40"/>
        <v>1.4997041357810118E-05</v>
      </c>
      <c r="AV64">
        <f t="shared" si="22"/>
        <v>1.134648994385161E-11</v>
      </c>
      <c r="AW64">
        <f t="shared" si="41"/>
        <v>1.575361190458425E-05</v>
      </c>
      <c r="AY64">
        <f t="shared" si="42"/>
        <v>15.753611904584242</v>
      </c>
      <c r="AZ64">
        <f t="shared" si="43"/>
        <v>25.205781770492372</v>
      </c>
      <c r="BA64">
        <f t="shared" si="44"/>
        <v>17.328975818200252</v>
      </c>
      <c r="BB64">
        <f t="shared" si="23"/>
        <v>0.7565818932640748</v>
      </c>
      <c r="BC64">
        <f>AY61</f>
        <v>72.93319778253773</v>
      </c>
      <c r="BD64" s="22">
        <f>AD61</f>
        <v>116</v>
      </c>
      <c r="BE64">
        <f t="shared" si="24"/>
        <v>119</v>
      </c>
      <c r="BF64">
        <f t="shared" si="52"/>
        <v>119</v>
      </c>
      <c r="BG64">
        <f t="shared" si="52"/>
        <v>119</v>
      </c>
      <c r="BH64">
        <f t="shared" si="52"/>
        <v>120</v>
      </c>
      <c r="BI64">
        <f t="shared" si="52"/>
        <v>120</v>
      </c>
      <c r="BJ64">
        <f t="shared" si="52"/>
        <v>120</v>
      </c>
      <c r="BK64">
        <f t="shared" si="26"/>
        <v>120.10000017285925</v>
      </c>
      <c r="BN64">
        <f t="shared" si="27"/>
        <v>0</v>
      </c>
      <c r="BO64">
        <f t="shared" si="28"/>
        <v>0</v>
      </c>
      <c r="BP64">
        <f t="shared" si="29"/>
        <v>0</v>
      </c>
      <c r="BZ64" s="21"/>
      <c r="CA64" s="21"/>
      <c r="CP64">
        <f t="shared" si="45"/>
        <v>69</v>
      </c>
      <c r="CQ64" s="11" t="s">
        <v>108</v>
      </c>
      <c r="CR64" s="11" t="s">
        <v>109</v>
      </c>
    </row>
    <row r="65" spans="2:96" ht="12.75">
      <c r="B65">
        <f t="shared" si="30"/>
        <v>120</v>
      </c>
      <c r="C65" s="11" t="str">
        <f t="shared" si="6"/>
        <v>1.000000</v>
      </c>
      <c r="D65" s="11">
        <f t="shared" si="7"/>
        <v>1</v>
      </c>
      <c r="E65" t="str">
        <f t="shared" si="8"/>
        <v>1.000000</v>
      </c>
      <c r="F65">
        <f t="shared" si="9"/>
        <v>1</v>
      </c>
      <c r="G65">
        <f t="shared" si="31"/>
        <v>0.4539491359584448</v>
      </c>
      <c r="H65">
        <f t="shared" si="10"/>
        <v>0.4539491359584448</v>
      </c>
      <c r="I65">
        <f t="shared" si="11"/>
        <v>0.2269745679792224</v>
      </c>
      <c r="J65" s="15">
        <f t="shared" si="50"/>
        <v>0.4539491359584448</v>
      </c>
      <c r="K65" s="15">
        <f t="shared" si="0"/>
        <v>0.4539491359584448</v>
      </c>
      <c r="L65" s="15">
        <f t="shared" si="13"/>
        <v>0.2458891153108243</v>
      </c>
      <c r="M65" s="16">
        <f t="shared" si="14"/>
        <v>0.5416666666666667</v>
      </c>
      <c r="N65" s="16">
        <f t="shared" si="15"/>
        <v>0.5</v>
      </c>
      <c r="O65">
        <f>G60</f>
        <v>5.837823250494405</v>
      </c>
      <c r="P65">
        <f>B60</f>
        <v>115</v>
      </c>
      <c r="R65" s="19">
        <f t="shared" si="16"/>
        <v>120</v>
      </c>
      <c r="S65">
        <f t="shared" si="32"/>
        <v>8.998224814686074</v>
      </c>
      <c r="T65">
        <f t="shared" si="33"/>
        <v>8.998224814686074</v>
      </c>
      <c r="U65">
        <f t="shared" si="34"/>
        <v>4.499112407343037</v>
      </c>
      <c r="V65" s="15">
        <f t="shared" si="35"/>
        <v>8.998224814686074</v>
      </c>
      <c r="W65" s="15">
        <f t="shared" si="1"/>
        <v>8.998224814686074</v>
      </c>
      <c r="X65" s="15">
        <f t="shared" si="36"/>
        <v>4.87403844128829</v>
      </c>
      <c r="Y65" s="16">
        <f t="shared" si="37"/>
        <v>0.5416666666666666</v>
      </c>
      <c r="Z65" s="16">
        <f t="shared" si="38"/>
        <v>0.5</v>
      </c>
      <c r="AA65">
        <f>S60</f>
        <v>115.71791171149789</v>
      </c>
      <c r="AB65" s="22">
        <f>R60</f>
        <v>115</v>
      </c>
      <c r="AD65">
        <f t="shared" si="17"/>
        <v>120</v>
      </c>
      <c r="AE65">
        <f t="shared" si="54"/>
        <v>120</v>
      </c>
      <c r="AF65">
        <f t="shared" si="54"/>
        <v>120</v>
      </c>
      <c r="AG65">
        <f t="shared" si="54"/>
        <v>120</v>
      </c>
      <c r="AH65">
        <f t="shared" si="54"/>
        <v>120</v>
      </c>
      <c r="AI65">
        <f t="shared" si="54"/>
        <v>120</v>
      </c>
      <c r="AJ65">
        <f t="shared" si="49"/>
        <v>120.5</v>
      </c>
      <c r="AL65" s="22">
        <f t="shared" si="18"/>
        <v>120</v>
      </c>
      <c r="AM65">
        <f t="shared" si="51"/>
        <v>120</v>
      </c>
      <c r="AN65">
        <f t="shared" si="51"/>
        <v>120</v>
      </c>
      <c r="AO65">
        <f t="shared" si="51"/>
        <v>120</v>
      </c>
      <c r="AP65">
        <f t="shared" si="51"/>
        <v>120</v>
      </c>
      <c r="AQ65">
        <f t="shared" si="51"/>
        <v>120</v>
      </c>
      <c r="AR65" s="24">
        <f t="shared" si="20"/>
        <v>120.5</v>
      </c>
      <c r="AS65">
        <f t="shared" si="21"/>
        <v>120</v>
      </c>
      <c r="AT65">
        <f t="shared" si="39"/>
        <v>4.5394913595844483E-07</v>
      </c>
      <c r="AU65">
        <f t="shared" si="40"/>
        <v>8.99822481468607E-06</v>
      </c>
      <c r="AV65">
        <f t="shared" si="22"/>
        <v>4.084736379786579E-12</v>
      </c>
      <c r="AW65">
        <f t="shared" si="41"/>
        <v>9.452169865908136E-06</v>
      </c>
      <c r="AY65">
        <f t="shared" si="42"/>
        <v>9.45216986590813</v>
      </c>
      <c r="AZ65">
        <f t="shared" si="43"/>
        <v>9.45216986590813</v>
      </c>
      <c r="BA65">
        <f t="shared" si="44"/>
        <v>4.726084932954065</v>
      </c>
      <c r="BB65">
        <f t="shared" si="23"/>
        <v>0.4539491359584448</v>
      </c>
      <c r="BC65">
        <f>AY60</f>
        <v>121.55505942127671</v>
      </c>
      <c r="BD65" s="22">
        <f>AD60</f>
        <v>115</v>
      </c>
      <c r="BE65">
        <f t="shared" si="24"/>
        <v>120</v>
      </c>
      <c r="BF65">
        <f t="shared" si="52"/>
        <v>120</v>
      </c>
      <c r="BG65">
        <f t="shared" si="52"/>
        <v>120</v>
      </c>
      <c r="BH65">
        <f t="shared" si="52"/>
        <v>120</v>
      </c>
      <c r="BI65">
        <f t="shared" si="52"/>
        <v>120</v>
      </c>
      <c r="BJ65">
        <f t="shared" si="52"/>
        <v>120</v>
      </c>
      <c r="BK65">
        <f t="shared" si="26"/>
        <v>120.5</v>
      </c>
      <c r="BN65">
        <f t="shared" si="27"/>
        <v>0</v>
      </c>
      <c r="BO65">
        <f t="shared" si="28"/>
        <v>0</v>
      </c>
      <c r="BP65">
        <f t="shared" si="29"/>
        <v>0</v>
      </c>
      <c r="BZ65" s="21"/>
      <c r="CA65" s="21"/>
      <c r="CP65">
        <f t="shared" si="45"/>
        <v>70</v>
      </c>
      <c r="CQ65" s="11" t="s">
        <v>110</v>
      </c>
      <c r="CR65" s="11" t="s">
        <v>111</v>
      </c>
    </row>
    <row r="66" spans="2:96" ht="12.75">
      <c r="B66">
        <f t="shared" si="30"/>
        <v>121</v>
      </c>
      <c r="C66" s="11" t="str">
        <f t="shared" si="6"/>
        <v>1.000000</v>
      </c>
      <c r="D66" s="11">
        <f t="shared" si="7"/>
        <v>1</v>
      </c>
      <c r="E66" t="str">
        <f t="shared" si="8"/>
        <v>1.000000</v>
      </c>
      <c r="F66">
        <f t="shared" si="9"/>
        <v>1</v>
      </c>
      <c r="G66">
        <f t="shared" si="31"/>
        <v>0</v>
      </c>
      <c r="H66">
        <f t="shared" si="10"/>
        <v>0</v>
      </c>
      <c r="I66">
        <f t="shared" si="11"/>
        <v>0</v>
      </c>
      <c r="J66" s="15">
        <f t="shared" si="50"/>
        <v>0</v>
      </c>
      <c r="K66" s="15">
        <f t="shared" si="0"/>
        <v>0</v>
      </c>
      <c r="L66" s="15">
        <f t="shared" si="13"/>
        <v>0</v>
      </c>
      <c r="M66" s="16" t="e">
        <f t="shared" si="14"/>
        <v>#DIV/0!</v>
      </c>
      <c r="N66" s="16" t="e">
        <f t="shared" si="15"/>
        <v>#DIV/0!</v>
      </c>
      <c r="O66">
        <f>G59</f>
        <v>9.729705417490676</v>
      </c>
      <c r="P66">
        <f>B59</f>
        <v>114</v>
      </c>
      <c r="R66" s="19">
        <f t="shared" si="16"/>
        <v>121</v>
      </c>
      <c r="S66">
        <f t="shared" si="32"/>
        <v>0</v>
      </c>
      <c r="T66">
        <f t="shared" si="33"/>
        <v>0</v>
      </c>
      <c r="U66">
        <f t="shared" si="34"/>
        <v>0</v>
      </c>
      <c r="V66" s="15">
        <f t="shared" si="35"/>
        <v>0</v>
      </c>
      <c r="W66" s="15">
        <f t="shared" si="1"/>
        <v>0</v>
      </c>
      <c r="X66" s="15">
        <f t="shared" si="36"/>
        <v>0</v>
      </c>
      <c r="Y66" s="16" t="e">
        <f t="shared" si="37"/>
        <v>#DIV/0!</v>
      </c>
      <c r="Z66" s="16" t="e">
        <f t="shared" si="38"/>
        <v>#DIV/0!</v>
      </c>
      <c r="AA66">
        <f>S59</f>
        <v>192.32084141304503</v>
      </c>
      <c r="AB66" s="22">
        <f>R59</f>
        <v>114</v>
      </c>
      <c r="AD66">
        <f t="shared" si="17"/>
        <v>121</v>
      </c>
      <c r="AE66">
        <f t="shared" si="54"/>
        <v>120</v>
      </c>
      <c r="AF66">
        <f t="shared" si="54"/>
        <v>120</v>
      </c>
      <c r="AG66">
        <f t="shared" si="54"/>
        <v>120</v>
      </c>
      <c r="AH66">
        <f t="shared" si="54"/>
        <v>120</v>
      </c>
      <c r="AI66">
        <f t="shared" si="54"/>
        <v>120</v>
      </c>
      <c r="AJ66" t="e">
        <f t="shared" si="49"/>
        <v>#DIV/0!</v>
      </c>
      <c r="AL66" s="22">
        <f t="shared" si="18"/>
        <v>121</v>
      </c>
      <c r="AM66">
        <f t="shared" si="51"/>
        <v>120</v>
      </c>
      <c r="AN66">
        <f t="shared" si="51"/>
        <v>120</v>
      </c>
      <c r="AO66">
        <f t="shared" si="51"/>
        <v>120</v>
      </c>
      <c r="AP66">
        <f t="shared" si="51"/>
        <v>120</v>
      </c>
      <c r="AQ66">
        <f t="shared" si="51"/>
        <v>120</v>
      </c>
      <c r="AR66" s="24" t="e">
        <f t="shared" si="20"/>
        <v>#DIV/0!</v>
      </c>
      <c r="AS66">
        <f t="shared" si="21"/>
        <v>121</v>
      </c>
      <c r="AT66">
        <f t="shared" si="39"/>
        <v>0</v>
      </c>
      <c r="AU66">
        <f t="shared" si="40"/>
        <v>0</v>
      </c>
      <c r="AV66">
        <f t="shared" si="22"/>
        <v>0</v>
      </c>
      <c r="AW66">
        <f t="shared" si="41"/>
        <v>0</v>
      </c>
      <c r="AY66">
        <f t="shared" si="42"/>
        <v>0</v>
      </c>
      <c r="AZ66">
        <f t="shared" si="43"/>
        <v>0</v>
      </c>
      <c r="BA66">
        <f t="shared" si="44"/>
        <v>0</v>
      </c>
      <c r="BB66">
        <f t="shared" si="23"/>
        <v>0</v>
      </c>
      <c r="BC66">
        <f>AY59</f>
        <v>202.04867560540296</v>
      </c>
      <c r="BD66" s="22">
        <f>AD59</f>
        <v>114</v>
      </c>
      <c r="BE66">
        <f t="shared" si="24"/>
        <v>121</v>
      </c>
      <c r="BF66">
        <f t="shared" si="52"/>
        <v>120</v>
      </c>
      <c r="BG66">
        <f t="shared" si="52"/>
        <v>120</v>
      </c>
      <c r="BH66">
        <f t="shared" si="52"/>
        <v>120</v>
      </c>
      <c r="BI66">
        <f t="shared" si="52"/>
        <v>120</v>
      </c>
      <c r="BJ66">
        <f t="shared" si="52"/>
        <v>120</v>
      </c>
      <c r="BK66" t="e">
        <f t="shared" si="26"/>
        <v>#DIV/0!</v>
      </c>
      <c r="BN66">
        <f t="shared" si="27"/>
        <v>0</v>
      </c>
      <c r="BO66">
        <f t="shared" si="28"/>
        <v>0</v>
      </c>
      <c r="BP66">
        <f t="shared" si="29"/>
        <v>0</v>
      </c>
      <c r="BZ66" s="21"/>
      <c r="CA66" s="21"/>
      <c r="CP66">
        <f t="shared" si="45"/>
        <v>71</v>
      </c>
      <c r="CQ66" s="11" t="s">
        <v>112</v>
      </c>
      <c r="CR66" s="11" t="s">
        <v>113</v>
      </c>
    </row>
    <row r="67" spans="2:96" ht="12.75">
      <c r="B67">
        <f t="shared" si="30"/>
        <v>122</v>
      </c>
      <c r="C67" s="11" t="str">
        <f t="shared" si="6"/>
        <v>1.000000</v>
      </c>
      <c r="D67" s="11">
        <f t="shared" si="7"/>
        <v>1</v>
      </c>
      <c r="E67" t="str">
        <f t="shared" si="8"/>
        <v>1.000000</v>
      </c>
      <c r="F67">
        <f t="shared" si="9"/>
        <v>1</v>
      </c>
      <c r="G67">
        <f t="shared" si="31"/>
        <v>0</v>
      </c>
      <c r="H67">
        <f t="shared" si="10"/>
        <v>0</v>
      </c>
      <c r="I67">
        <f t="shared" si="11"/>
        <v>0</v>
      </c>
      <c r="J67" s="15">
        <f t="shared" si="50"/>
        <v>0</v>
      </c>
      <c r="K67" s="15">
        <f t="shared" si="0"/>
        <v>0</v>
      </c>
      <c r="L67" s="15">
        <f t="shared" si="13"/>
        <v>0</v>
      </c>
      <c r="M67" s="16" t="e">
        <f t="shared" si="14"/>
        <v>#DIV/0!</v>
      </c>
      <c r="N67" s="16" t="e">
        <f t="shared" si="15"/>
        <v>#DIV/0!</v>
      </c>
      <c r="O67">
        <f>G58</f>
        <v>16.216175695817793</v>
      </c>
      <c r="P67">
        <f>B58</f>
        <v>113</v>
      </c>
      <c r="R67" s="19">
        <f t="shared" si="16"/>
        <v>122</v>
      </c>
      <c r="S67">
        <f t="shared" si="32"/>
        <v>0</v>
      </c>
      <c r="T67">
        <f t="shared" si="33"/>
        <v>0</v>
      </c>
      <c r="U67">
        <f t="shared" si="34"/>
        <v>0</v>
      </c>
      <c r="V67" s="15">
        <f t="shared" si="35"/>
        <v>0</v>
      </c>
      <c r="W67" s="15">
        <f t="shared" si="1"/>
        <v>0</v>
      </c>
      <c r="X67" s="15">
        <f t="shared" si="36"/>
        <v>0</v>
      </c>
      <c r="Y67" s="16" t="e">
        <f t="shared" si="37"/>
        <v>#DIV/0!</v>
      </c>
      <c r="Z67" s="16" t="e">
        <f t="shared" si="38"/>
        <v>#DIV/0!</v>
      </c>
      <c r="AA67">
        <f>S58</f>
        <v>317.10315108838034</v>
      </c>
      <c r="AB67" s="22">
        <f>R58</f>
        <v>113</v>
      </c>
      <c r="AD67">
        <f t="shared" si="17"/>
        <v>122</v>
      </c>
      <c r="AE67">
        <f t="shared" si="54"/>
        <v>120</v>
      </c>
      <c r="AF67">
        <f t="shared" si="54"/>
        <v>120</v>
      </c>
      <c r="AG67">
        <f t="shared" si="54"/>
        <v>120</v>
      </c>
      <c r="AH67">
        <f t="shared" si="54"/>
        <v>120</v>
      </c>
      <c r="AI67">
        <f t="shared" si="54"/>
        <v>120</v>
      </c>
      <c r="AJ67" t="e">
        <f t="shared" si="49"/>
        <v>#DIV/0!</v>
      </c>
      <c r="AL67" s="22">
        <f t="shared" si="18"/>
        <v>122</v>
      </c>
      <c r="AM67">
        <f t="shared" si="51"/>
        <v>120</v>
      </c>
      <c r="AN67">
        <f t="shared" si="51"/>
        <v>120</v>
      </c>
      <c r="AO67">
        <f t="shared" si="51"/>
        <v>120</v>
      </c>
      <c r="AP67">
        <f t="shared" si="51"/>
        <v>120</v>
      </c>
      <c r="AQ67">
        <f t="shared" si="51"/>
        <v>120</v>
      </c>
      <c r="AR67" s="24" t="e">
        <f t="shared" si="20"/>
        <v>#DIV/0!</v>
      </c>
      <c r="AS67">
        <f t="shared" si="21"/>
        <v>122</v>
      </c>
      <c r="AT67">
        <f t="shared" si="39"/>
        <v>0</v>
      </c>
      <c r="AU67">
        <f t="shared" si="40"/>
        <v>0</v>
      </c>
      <c r="AV67">
        <f t="shared" si="22"/>
        <v>0</v>
      </c>
      <c r="AW67">
        <f t="shared" si="41"/>
        <v>0</v>
      </c>
      <c r="AY67">
        <f t="shared" si="42"/>
        <v>0</v>
      </c>
      <c r="AZ67">
        <f t="shared" si="43"/>
        <v>0</v>
      </c>
      <c r="BA67">
        <f t="shared" si="44"/>
        <v>0</v>
      </c>
      <c r="BB67">
        <f t="shared" si="23"/>
        <v>0</v>
      </c>
      <c r="BC67">
        <f>AY58</f>
        <v>333.31418458378613</v>
      </c>
      <c r="BD67" s="22">
        <f>AD58</f>
        <v>113</v>
      </c>
      <c r="BE67">
        <f t="shared" si="24"/>
        <v>122</v>
      </c>
      <c r="BF67">
        <f t="shared" si="52"/>
        <v>120</v>
      </c>
      <c r="BG67">
        <f t="shared" si="52"/>
        <v>120</v>
      </c>
      <c r="BH67">
        <f t="shared" si="52"/>
        <v>120</v>
      </c>
      <c r="BI67">
        <f t="shared" si="52"/>
        <v>120</v>
      </c>
      <c r="BJ67">
        <f t="shared" si="52"/>
        <v>120</v>
      </c>
      <c r="BK67" t="e">
        <f t="shared" si="26"/>
        <v>#DIV/0!</v>
      </c>
      <c r="BN67">
        <f t="shared" si="27"/>
        <v>0</v>
      </c>
      <c r="BO67">
        <f t="shared" si="28"/>
        <v>0</v>
      </c>
      <c r="BP67">
        <f t="shared" si="29"/>
        <v>0</v>
      </c>
      <c r="BZ67" s="21"/>
      <c r="CA67" s="21"/>
      <c r="CP67">
        <f t="shared" si="45"/>
        <v>72</v>
      </c>
      <c r="CQ67" s="11" t="s">
        <v>114</v>
      </c>
      <c r="CR67" s="11" t="s">
        <v>115</v>
      </c>
    </row>
    <row r="68" spans="2:96" ht="12.75">
      <c r="B68">
        <f t="shared" si="30"/>
        <v>123</v>
      </c>
      <c r="C68" s="11" t="str">
        <f t="shared" si="6"/>
        <v>1.000000</v>
      </c>
      <c r="D68" s="11">
        <f t="shared" si="7"/>
        <v>1</v>
      </c>
      <c r="E68" t="str">
        <f t="shared" si="8"/>
        <v>1.000000</v>
      </c>
      <c r="F68">
        <f t="shared" si="9"/>
        <v>1</v>
      </c>
      <c r="G68">
        <f t="shared" si="31"/>
        <v>0</v>
      </c>
      <c r="H68">
        <f t="shared" si="10"/>
        <v>0</v>
      </c>
      <c r="I68">
        <f t="shared" si="11"/>
        <v>0</v>
      </c>
      <c r="J68" s="15">
        <f t="shared" si="50"/>
        <v>0</v>
      </c>
      <c r="K68" s="15">
        <f t="shared" si="0"/>
        <v>0</v>
      </c>
      <c r="L68" s="15">
        <f t="shared" si="13"/>
        <v>0</v>
      </c>
      <c r="M68" s="16" t="e">
        <f t="shared" si="14"/>
        <v>#DIV/0!</v>
      </c>
      <c r="N68" s="16" t="e">
        <f t="shared" si="15"/>
        <v>#DIV/0!</v>
      </c>
      <c r="O68">
        <f>G57</f>
        <v>27.026959493029658</v>
      </c>
      <c r="P68">
        <f>B57</f>
        <v>112</v>
      </c>
      <c r="R68" s="19">
        <f t="shared" si="16"/>
        <v>123</v>
      </c>
      <c r="S68">
        <f t="shared" si="32"/>
        <v>0</v>
      </c>
      <c r="T68">
        <f t="shared" si="33"/>
        <v>0</v>
      </c>
      <c r="U68">
        <f t="shared" si="34"/>
        <v>0</v>
      </c>
      <c r="V68" s="15">
        <f t="shared" si="35"/>
        <v>0</v>
      </c>
      <c r="W68" s="15">
        <f t="shared" si="1"/>
        <v>0</v>
      </c>
      <c r="X68" s="15">
        <f t="shared" si="36"/>
        <v>0</v>
      </c>
      <c r="Y68" s="16" t="e">
        <f t="shared" si="37"/>
        <v>#DIV/0!</v>
      </c>
      <c r="Z68" s="16" t="e">
        <f t="shared" si="38"/>
        <v>#DIV/0!</v>
      </c>
      <c r="AA68">
        <f>S57</f>
        <v>516.4672607447744</v>
      </c>
      <c r="AB68" s="22">
        <f>R57</f>
        <v>112</v>
      </c>
      <c r="AD68">
        <f t="shared" si="17"/>
        <v>123</v>
      </c>
      <c r="AE68">
        <f t="shared" si="54"/>
        <v>120</v>
      </c>
      <c r="AF68">
        <f t="shared" si="54"/>
        <v>120</v>
      </c>
      <c r="AG68">
        <f t="shared" si="54"/>
        <v>120</v>
      </c>
      <c r="AH68">
        <f t="shared" si="54"/>
        <v>120</v>
      </c>
      <c r="AI68">
        <f t="shared" si="54"/>
        <v>120</v>
      </c>
      <c r="AJ68" t="e">
        <f t="shared" si="49"/>
        <v>#DIV/0!</v>
      </c>
      <c r="AL68" s="22">
        <f t="shared" si="18"/>
        <v>123</v>
      </c>
      <c r="AM68">
        <f t="shared" si="51"/>
        <v>120</v>
      </c>
      <c r="AN68">
        <f t="shared" si="51"/>
        <v>120</v>
      </c>
      <c r="AO68">
        <f t="shared" si="51"/>
        <v>120</v>
      </c>
      <c r="AP68">
        <f t="shared" si="51"/>
        <v>120</v>
      </c>
      <c r="AQ68">
        <f t="shared" si="51"/>
        <v>120</v>
      </c>
      <c r="AR68" s="24" t="e">
        <f t="shared" si="20"/>
        <v>#DIV/0!</v>
      </c>
      <c r="AS68">
        <f t="shared" si="21"/>
        <v>123</v>
      </c>
      <c r="AT68">
        <f t="shared" si="39"/>
        <v>0</v>
      </c>
      <c r="AU68">
        <f t="shared" si="40"/>
        <v>0</v>
      </c>
      <c r="AV68">
        <f t="shared" si="22"/>
        <v>0</v>
      </c>
      <c r="AW68">
        <f t="shared" si="41"/>
        <v>0</v>
      </c>
      <c r="AY68">
        <f t="shared" si="42"/>
        <v>0</v>
      </c>
      <c r="AZ68">
        <f t="shared" si="43"/>
        <v>0</v>
      </c>
      <c r="BA68">
        <f t="shared" si="44"/>
        <v>0</v>
      </c>
      <c r="BB68">
        <f t="shared" si="23"/>
        <v>0</v>
      </c>
      <c r="BC68">
        <f>AY57</f>
        <v>543.480261698068</v>
      </c>
      <c r="BD68" s="22">
        <f>AD57</f>
        <v>112</v>
      </c>
      <c r="BE68">
        <f t="shared" si="24"/>
        <v>123</v>
      </c>
      <c r="BF68">
        <f t="shared" si="52"/>
        <v>120</v>
      </c>
      <c r="BG68">
        <f t="shared" si="52"/>
        <v>120</v>
      </c>
      <c r="BH68">
        <f t="shared" si="52"/>
        <v>120</v>
      </c>
      <c r="BI68">
        <f t="shared" si="52"/>
        <v>120</v>
      </c>
      <c r="BJ68">
        <f t="shared" si="52"/>
        <v>120</v>
      </c>
      <c r="BK68" t="e">
        <f t="shared" si="26"/>
        <v>#DIV/0!</v>
      </c>
      <c r="BN68">
        <f t="shared" si="27"/>
        <v>0</v>
      </c>
      <c r="BO68">
        <f t="shared" si="28"/>
        <v>0</v>
      </c>
      <c r="BP68">
        <f t="shared" si="29"/>
        <v>0</v>
      </c>
      <c r="BZ68" s="21"/>
      <c r="CA68" s="21"/>
      <c r="CP68">
        <f t="shared" si="45"/>
        <v>73</v>
      </c>
      <c r="CQ68" s="11" t="s">
        <v>116</v>
      </c>
      <c r="CR68" s="11" t="s">
        <v>117</v>
      </c>
    </row>
    <row r="69" spans="2:96" ht="12.75">
      <c r="B69">
        <f t="shared" si="30"/>
        <v>124</v>
      </c>
      <c r="C69" s="11" t="str">
        <f t="shared" si="6"/>
        <v>1.000000</v>
      </c>
      <c r="D69" s="11">
        <f t="shared" si="7"/>
        <v>1</v>
      </c>
      <c r="E69" t="str">
        <f t="shared" si="8"/>
        <v>1.000000</v>
      </c>
      <c r="F69">
        <f t="shared" si="9"/>
        <v>1</v>
      </c>
      <c r="G69">
        <f t="shared" si="31"/>
        <v>0</v>
      </c>
      <c r="H69">
        <f t="shared" si="10"/>
        <v>0</v>
      </c>
      <c r="I69">
        <f t="shared" si="11"/>
        <v>0</v>
      </c>
      <c r="J69" s="15">
        <f t="shared" si="50"/>
        <v>0</v>
      </c>
      <c r="K69" s="15">
        <f t="shared" si="0"/>
        <v>0</v>
      </c>
      <c r="L69" s="15">
        <f t="shared" si="13"/>
        <v>0</v>
      </c>
      <c r="M69" s="16" t="e">
        <f t="shared" si="14"/>
        <v>#DIV/0!</v>
      </c>
      <c r="N69" s="16" t="e">
        <f t="shared" si="15"/>
        <v>#DIV/0!</v>
      </c>
      <c r="O69">
        <f>G56</f>
        <v>45.04493248838276</v>
      </c>
      <c r="P69">
        <f>B56</f>
        <v>111</v>
      </c>
      <c r="R69" s="19">
        <f t="shared" si="16"/>
        <v>124</v>
      </c>
      <c r="S69">
        <f t="shared" si="32"/>
        <v>0</v>
      </c>
      <c r="T69">
        <f t="shared" si="33"/>
        <v>0</v>
      </c>
      <c r="U69">
        <f t="shared" si="34"/>
        <v>0</v>
      </c>
      <c r="V69" s="15">
        <f t="shared" si="35"/>
        <v>0</v>
      </c>
      <c r="W69" s="15">
        <f t="shared" si="1"/>
        <v>0</v>
      </c>
      <c r="X69" s="15">
        <f t="shared" si="36"/>
        <v>0</v>
      </c>
      <c r="Y69" s="16" t="e">
        <f t="shared" si="37"/>
        <v>#DIV/0!</v>
      </c>
      <c r="Z69" s="16" t="e">
        <f t="shared" si="38"/>
        <v>#DIV/0!</v>
      </c>
      <c r="AA69">
        <f>S56</f>
        <v>827.9983146316889</v>
      </c>
      <c r="AB69" s="22">
        <f>R56</f>
        <v>111</v>
      </c>
      <c r="AD69">
        <f t="shared" si="17"/>
        <v>124</v>
      </c>
      <c r="AE69">
        <f t="shared" si="54"/>
        <v>120</v>
      </c>
      <c r="AF69">
        <f t="shared" si="54"/>
        <v>120</v>
      </c>
      <c r="AG69">
        <f t="shared" si="54"/>
        <v>120</v>
      </c>
      <c r="AH69">
        <f t="shared" si="54"/>
        <v>120</v>
      </c>
      <c r="AI69">
        <f t="shared" si="54"/>
        <v>120</v>
      </c>
      <c r="AJ69" t="e">
        <f t="shared" si="49"/>
        <v>#DIV/0!</v>
      </c>
      <c r="AL69" s="22">
        <f t="shared" si="18"/>
        <v>124</v>
      </c>
      <c r="AM69">
        <f t="shared" si="51"/>
        <v>120</v>
      </c>
      <c r="AN69">
        <f t="shared" si="51"/>
        <v>120</v>
      </c>
      <c r="AO69">
        <f t="shared" si="51"/>
        <v>120</v>
      </c>
      <c r="AP69">
        <f t="shared" si="51"/>
        <v>120</v>
      </c>
      <c r="AQ69">
        <f t="shared" si="51"/>
        <v>120</v>
      </c>
      <c r="AR69" s="24" t="e">
        <f t="shared" si="20"/>
        <v>#DIV/0!</v>
      </c>
      <c r="AS69">
        <f t="shared" si="21"/>
        <v>124</v>
      </c>
      <c r="AT69">
        <f t="shared" si="39"/>
        <v>0</v>
      </c>
      <c r="AU69">
        <f t="shared" si="40"/>
        <v>0</v>
      </c>
      <c r="AV69">
        <f t="shared" si="22"/>
        <v>0</v>
      </c>
      <c r="AW69">
        <f t="shared" si="41"/>
        <v>0</v>
      </c>
      <c r="AY69">
        <f t="shared" si="42"/>
        <v>0</v>
      </c>
      <c r="AZ69">
        <f t="shared" si="43"/>
        <v>0</v>
      </c>
      <c r="BA69">
        <f t="shared" si="44"/>
        <v>0</v>
      </c>
      <c r="BB69">
        <f t="shared" si="23"/>
        <v>0</v>
      </c>
      <c r="BC69">
        <f>AY56</f>
        <v>873.005949991888</v>
      </c>
      <c r="BD69" s="22">
        <f>AD56</f>
        <v>111</v>
      </c>
      <c r="BE69">
        <f t="shared" si="24"/>
        <v>124</v>
      </c>
      <c r="BF69">
        <f t="shared" si="52"/>
        <v>120</v>
      </c>
      <c r="BG69">
        <f t="shared" si="52"/>
        <v>120</v>
      </c>
      <c r="BH69">
        <f t="shared" si="52"/>
        <v>120</v>
      </c>
      <c r="BI69">
        <f t="shared" si="52"/>
        <v>120</v>
      </c>
      <c r="BJ69">
        <f t="shared" si="52"/>
        <v>120</v>
      </c>
      <c r="BK69" t="e">
        <f t="shared" si="26"/>
        <v>#DIV/0!</v>
      </c>
      <c r="BN69">
        <f t="shared" si="27"/>
        <v>0</v>
      </c>
      <c r="BO69">
        <f t="shared" si="28"/>
        <v>0</v>
      </c>
      <c r="BP69">
        <f t="shared" si="29"/>
        <v>0</v>
      </c>
      <c r="BZ69" s="21"/>
      <c r="CA69" s="21"/>
      <c r="CP69">
        <f t="shared" si="45"/>
        <v>74</v>
      </c>
      <c r="CQ69" s="11" t="s">
        <v>118</v>
      </c>
      <c r="CR69" s="11" t="s">
        <v>119</v>
      </c>
    </row>
    <row r="70" spans="2:96" ht="12.75">
      <c r="B70">
        <f t="shared" si="30"/>
        <v>125</v>
      </c>
      <c r="C70" s="11" t="str">
        <f t="shared" si="6"/>
        <v>1.000000</v>
      </c>
      <c r="D70" s="11">
        <f t="shared" si="7"/>
        <v>1</v>
      </c>
      <c r="E70" t="str">
        <f t="shared" si="8"/>
        <v>1.000000</v>
      </c>
      <c r="F70">
        <f t="shared" si="9"/>
        <v>1</v>
      </c>
      <c r="G70">
        <f t="shared" si="31"/>
        <v>0</v>
      </c>
      <c r="H70">
        <f t="shared" si="10"/>
        <v>0</v>
      </c>
      <c r="I70">
        <f t="shared" si="11"/>
        <v>0</v>
      </c>
      <c r="J70" s="15">
        <f t="shared" si="50"/>
        <v>0</v>
      </c>
      <c r="K70" s="15">
        <f t="shared" si="0"/>
        <v>0</v>
      </c>
      <c r="L70" s="15">
        <f t="shared" si="13"/>
        <v>0</v>
      </c>
      <c r="M70" s="16" t="e">
        <f t="shared" si="14"/>
        <v>#DIV/0!</v>
      </c>
      <c r="N70" s="16" t="e">
        <f t="shared" si="15"/>
        <v>#DIV/0!</v>
      </c>
      <c r="O70">
        <f>G55</f>
        <v>75.07488748063794</v>
      </c>
      <c r="P70">
        <f>B55</f>
        <v>110</v>
      </c>
      <c r="R70" s="19">
        <f t="shared" si="16"/>
        <v>125</v>
      </c>
      <c r="S70">
        <f t="shared" si="32"/>
        <v>0</v>
      </c>
      <c r="T70">
        <f t="shared" si="33"/>
        <v>0</v>
      </c>
      <c r="U70">
        <f t="shared" si="34"/>
        <v>0</v>
      </c>
      <c r="V70" s="15">
        <f t="shared" si="35"/>
        <v>0</v>
      </c>
      <c r="W70" s="15">
        <f t="shared" si="1"/>
        <v>0</v>
      </c>
      <c r="X70" s="15">
        <f t="shared" si="36"/>
        <v>0</v>
      </c>
      <c r="Y70" s="16" t="e">
        <f t="shared" si="37"/>
        <v>#DIV/0!</v>
      </c>
      <c r="Z70" s="16" t="e">
        <f t="shared" si="38"/>
        <v>#DIV/0!</v>
      </c>
      <c r="AA70">
        <f>S55</f>
        <v>1303.1483603302086</v>
      </c>
      <c r="AB70" s="22">
        <f>R55</f>
        <v>110</v>
      </c>
      <c r="AD70">
        <f t="shared" si="17"/>
        <v>125</v>
      </c>
      <c r="AE70">
        <f aca="true" t="shared" si="55" ref="AE70:AI79">VLOOKUP($G70*(100-AE$9)/100,$O$10:$P$115,2)-1</f>
        <v>120</v>
      </c>
      <c r="AF70">
        <f t="shared" si="55"/>
        <v>120</v>
      </c>
      <c r="AG70">
        <f t="shared" si="55"/>
        <v>120</v>
      </c>
      <c r="AH70">
        <f t="shared" si="55"/>
        <v>120</v>
      </c>
      <c r="AI70">
        <f t="shared" si="55"/>
        <v>120</v>
      </c>
      <c r="AJ70" t="e">
        <f t="shared" si="49"/>
        <v>#DIV/0!</v>
      </c>
      <c r="AL70" s="22">
        <f t="shared" si="18"/>
        <v>125</v>
      </c>
      <c r="AM70">
        <f t="shared" si="51"/>
        <v>120</v>
      </c>
      <c r="AN70">
        <f t="shared" si="51"/>
        <v>120</v>
      </c>
      <c r="AO70">
        <f t="shared" si="51"/>
        <v>120</v>
      </c>
      <c r="AP70">
        <f t="shared" si="51"/>
        <v>120</v>
      </c>
      <c r="AQ70">
        <f t="shared" si="51"/>
        <v>120</v>
      </c>
      <c r="AR70" s="24" t="e">
        <f t="shared" si="20"/>
        <v>#DIV/0!</v>
      </c>
      <c r="AS70">
        <f t="shared" si="21"/>
        <v>125</v>
      </c>
      <c r="AT70">
        <f t="shared" si="39"/>
        <v>0</v>
      </c>
      <c r="AU70">
        <f t="shared" si="40"/>
        <v>0</v>
      </c>
      <c r="AV70">
        <f t="shared" si="22"/>
        <v>0</v>
      </c>
      <c r="AW70">
        <f t="shared" si="41"/>
        <v>0</v>
      </c>
      <c r="AY70">
        <f t="shared" si="42"/>
        <v>0</v>
      </c>
      <c r="AZ70">
        <f t="shared" si="43"/>
        <v>0</v>
      </c>
      <c r="BA70">
        <f t="shared" si="44"/>
        <v>0</v>
      </c>
      <c r="BB70">
        <f t="shared" si="23"/>
        <v>0</v>
      </c>
      <c r="BC70">
        <f>AY55</f>
        <v>1378.125414094323</v>
      </c>
      <c r="BD70" s="22">
        <f>AD55</f>
        <v>110</v>
      </c>
      <c r="BE70">
        <f t="shared" si="24"/>
        <v>125</v>
      </c>
      <c r="BF70">
        <f t="shared" si="52"/>
        <v>120</v>
      </c>
      <c r="BG70">
        <f t="shared" si="52"/>
        <v>120</v>
      </c>
      <c r="BH70">
        <f t="shared" si="52"/>
        <v>120</v>
      </c>
      <c r="BI70">
        <f t="shared" si="52"/>
        <v>120</v>
      </c>
      <c r="BJ70">
        <f t="shared" si="52"/>
        <v>120</v>
      </c>
      <c r="BK70" t="e">
        <f t="shared" si="26"/>
        <v>#DIV/0!</v>
      </c>
      <c r="BN70">
        <f t="shared" si="27"/>
        <v>0</v>
      </c>
      <c r="BO70">
        <f t="shared" si="28"/>
        <v>0</v>
      </c>
      <c r="BP70">
        <f t="shared" si="29"/>
        <v>0</v>
      </c>
      <c r="BZ70" s="21"/>
      <c r="CA70" s="21"/>
      <c r="CP70">
        <f t="shared" si="45"/>
        <v>75</v>
      </c>
      <c r="CQ70" s="11" t="s">
        <v>120</v>
      </c>
      <c r="CR70" s="11" t="s">
        <v>121</v>
      </c>
    </row>
    <row r="71" spans="2:96" ht="12.75">
      <c r="B71">
        <f t="shared" si="30"/>
        <v>126</v>
      </c>
      <c r="C71" s="11" t="str">
        <f t="shared" si="6"/>
        <v>1.000000</v>
      </c>
      <c r="D71" s="11">
        <f t="shared" si="7"/>
        <v>1</v>
      </c>
      <c r="E71" t="str">
        <f t="shared" si="8"/>
        <v>1.000000</v>
      </c>
      <c r="F71">
        <f t="shared" si="9"/>
        <v>1</v>
      </c>
      <c r="G71">
        <f t="shared" si="31"/>
        <v>0</v>
      </c>
      <c r="H71">
        <f t="shared" si="10"/>
        <v>0</v>
      </c>
      <c r="I71">
        <f t="shared" si="11"/>
        <v>0</v>
      </c>
      <c r="J71" s="15">
        <f t="shared" si="50"/>
        <v>0</v>
      </c>
      <c r="K71" s="15">
        <f t="shared" si="0"/>
        <v>0</v>
      </c>
      <c r="L71" s="15">
        <f t="shared" si="13"/>
        <v>0</v>
      </c>
      <c r="M71" s="16" t="e">
        <f t="shared" si="14"/>
        <v>#DIV/0!</v>
      </c>
      <c r="N71" s="16" t="e">
        <f t="shared" si="15"/>
        <v>#DIV/0!</v>
      </c>
      <c r="O71">
        <f>G54</f>
        <v>125.12481246772991</v>
      </c>
      <c r="P71">
        <f>B54</f>
        <v>109</v>
      </c>
      <c r="R71" s="19">
        <f t="shared" si="16"/>
        <v>126</v>
      </c>
      <c r="S71">
        <f t="shared" si="32"/>
        <v>0</v>
      </c>
      <c r="T71">
        <f t="shared" si="33"/>
        <v>0</v>
      </c>
      <c r="U71">
        <f t="shared" si="34"/>
        <v>0</v>
      </c>
      <c r="V71" s="15">
        <f t="shared" si="35"/>
        <v>0</v>
      </c>
      <c r="W71" s="15">
        <f t="shared" si="1"/>
        <v>0</v>
      </c>
      <c r="X71" s="15">
        <f t="shared" si="36"/>
        <v>0</v>
      </c>
      <c r="Y71" s="16" t="e">
        <f t="shared" si="37"/>
        <v>#DIV/0!</v>
      </c>
      <c r="Z71" s="16" t="e">
        <f t="shared" si="38"/>
        <v>#DIV/0!</v>
      </c>
      <c r="AA71">
        <f>S54</f>
        <v>2009.6172451642187</v>
      </c>
      <c r="AB71" s="22">
        <f>R54</f>
        <v>109</v>
      </c>
      <c r="AD71">
        <f t="shared" si="17"/>
        <v>126</v>
      </c>
      <c r="AE71">
        <f t="shared" si="55"/>
        <v>120</v>
      </c>
      <c r="AF71">
        <f t="shared" si="55"/>
        <v>120</v>
      </c>
      <c r="AG71">
        <f t="shared" si="55"/>
        <v>120</v>
      </c>
      <c r="AH71">
        <f t="shared" si="55"/>
        <v>120</v>
      </c>
      <c r="AI71">
        <f t="shared" si="55"/>
        <v>120</v>
      </c>
      <c r="AJ71" t="e">
        <f t="shared" si="49"/>
        <v>#DIV/0!</v>
      </c>
      <c r="AL71" s="22">
        <f t="shared" si="18"/>
        <v>126</v>
      </c>
      <c r="AM71">
        <f t="shared" si="51"/>
        <v>120</v>
      </c>
      <c r="AN71">
        <f t="shared" si="51"/>
        <v>120</v>
      </c>
      <c r="AO71">
        <f t="shared" si="51"/>
        <v>120</v>
      </c>
      <c r="AP71">
        <f t="shared" si="51"/>
        <v>120</v>
      </c>
      <c r="AQ71">
        <f t="shared" si="51"/>
        <v>120</v>
      </c>
      <c r="AR71" s="24" t="e">
        <f t="shared" si="20"/>
        <v>#DIV/0!</v>
      </c>
      <c r="AS71">
        <f t="shared" si="21"/>
        <v>126</v>
      </c>
      <c r="AT71">
        <f t="shared" si="39"/>
        <v>0</v>
      </c>
      <c r="AU71">
        <f t="shared" si="40"/>
        <v>0</v>
      </c>
      <c r="AV71">
        <f t="shared" si="22"/>
        <v>0</v>
      </c>
      <c r="AW71">
        <f t="shared" si="41"/>
        <v>0</v>
      </c>
      <c r="AY71">
        <f t="shared" si="42"/>
        <v>0</v>
      </c>
      <c r="AZ71">
        <f t="shared" si="43"/>
        <v>0</v>
      </c>
      <c r="BA71">
        <f t="shared" si="44"/>
        <v>0</v>
      </c>
      <c r="BB71">
        <f t="shared" si="23"/>
        <v>0</v>
      </c>
      <c r="BC71">
        <f>AY54</f>
        <v>2134.4906046510137</v>
      </c>
      <c r="BD71" s="22">
        <f>AD54</f>
        <v>109</v>
      </c>
      <c r="BE71">
        <f t="shared" si="24"/>
        <v>126</v>
      </c>
      <c r="BF71">
        <f t="shared" si="52"/>
        <v>120</v>
      </c>
      <c r="BG71">
        <f t="shared" si="52"/>
        <v>120</v>
      </c>
      <c r="BH71">
        <f t="shared" si="52"/>
        <v>120</v>
      </c>
      <c r="BI71">
        <f t="shared" si="52"/>
        <v>120</v>
      </c>
      <c r="BJ71">
        <f t="shared" si="52"/>
        <v>120</v>
      </c>
      <c r="BK71" t="e">
        <f t="shared" si="26"/>
        <v>#DIV/0!</v>
      </c>
      <c r="BN71">
        <f t="shared" si="27"/>
        <v>0</v>
      </c>
      <c r="BO71">
        <f t="shared" si="28"/>
        <v>0</v>
      </c>
      <c r="BP71">
        <f t="shared" si="29"/>
        <v>0</v>
      </c>
      <c r="BZ71" s="21"/>
      <c r="CA71" s="21"/>
      <c r="CP71">
        <f t="shared" si="45"/>
        <v>76</v>
      </c>
      <c r="CQ71" s="11" t="s">
        <v>122</v>
      </c>
      <c r="CR71" s="11" t="s">
        <v>123</v>
      </c>
    </row>
    <row r="72" spans="2:96" ht="12.75">
      <c r="B72">
        <f t="shared" si="30"/>
        <v>127</v>
      </c>
      <c r="C72" s="11" t="str">
        <f t="shared" si="6"/>
        <v>1.000000</v>
      </c>
      <c r="D72" s="11">
        <f t="shared" si="7"/>
        <v>1</v>
      </c>
      <c r="E72" t="str">
        <f t="shared" si="8"/>
        <v>1.000000</v>
      </c>
      <c r="F72">
        <f t="shared" si="9"/>
        <v>1</v>
      </c>
      <c r="G72">
        <f t="shared" si="31"/>
        <v>0</v>
      </c>
      <c r="H72">
        <f t="shared" si="10"/>
        <v>0</v>
      </c>
      <c r="I72">
        <f t="shared" si="11"/>
        <v>0</v>
      </c>
      <c r="J72" s="15">
        <f t="shared" si="50"/>
        <v>0</v>
      </c>
      <c r="K72" s="15">
        <f t="shared" si="0"/>
        <v>0</v>
      </c>
      <c r="L72" s="15">
        <f t="shared" si="13"/>
        <v>0</v>
      </c>
      <c r="M72" s="16" t="e">
        <f t="shared" si="14"/>
        <v>#DIV/0!</v>
      </c>
      <c r="N72" s="16" t="e">
        <f t="shared" si="15"/>
        <v>#DIV/0!</v>
      </c>
      <c r="O72">
        <f>G53</f>
        <v>208.5413541128832</v>
      </c>
      <c r="P72">
        <f>B53</f>
        <v>108</v>
      </c>
      <c r="R72" s="19">
        <f t="shared" si="16"/>
        <v>127</v>
      </c>
      <c r="S72">
        <f t="shared" si="32"/>
        <v>0</v>
      </c>
      <c r="T72">
        <f t="shared" si="33"/>
        <v>0</v>
      </c>
      <c r="U72">
        <f t="shared" si="34"/>
        <v>0</v>
      </c>
      <c r="V72" s="15">
        <f t="shared" si="35"/>
        <v>0</v>
      </c>
      <c r="W72" s="15">
        <f t="shared" si="1"/>
        <v>0</v>
      </c>
      <c r="X72" s="15">
        <f t="shared" si="36"/>
        <v>0</v>
      </c>
      <c r="Y72" s="16" t="e">
        <f t="shared" si="37"/>
        <v>#DIV/0!</v>
      </c>
      <c r="Z72" s="16" t="e">
        <f t="shared" si="38"/>
        <v>#DIV/0!</v>
      </c>
      <c r="AA72">
        <f>S53</f>
        <v>3033.1144021350833</v>
      </c>
      <c r="AB72" s="22">
        <f>R53</f>
        <v>108</v>
      </c>
      <c r="AD72">
        <f t="shared" si="17"/>
        <v>127</v>
      </c>
      <c r="AE72">
        <f t="shared" si="55"/>
        <v>120</v>
      </c>
      <c r="AF72">
        <f t="shared" si="55"/>
        <v>120</v>
      </c>
      <c r="AG72">
        <f t="shared" si="55"/>
        <v>120</v>
      </c>
      <c r="AH72">
        <f t="shared" si="55"/>
        <v>120</v>
      </c>
      <c r="AI72">
        <f t="shared" si="55"/>
        <v>120</v>
      </c>
      <c r="AJ72" t="e">
        <f t="shared" si="49"/>
        <v>#DIV/0!</v>
      </c>
      <c r="AL72" s="22">
        <f t="shared" si="18"/>
        <v>127</v>
      </c>
      <c r="AM72">
        <f t="shared" si="51"/>
        <v>120</v>
      </c>
      <c r="AN72">
        <f t="shared" si="51"/>
        <v>120</v>
      </c>
      <c r="AO72">
        <f t="shared" si="51"/>
        <v>120</v>
      </c>
      <c r="AP72">
        <f t="shared" si="51"/>
        <v>120</v>
      </c>
      <c r="AQ72">
        <f t="shared" si="51"/>
        <v>120</v>
      </c>
      <c r="AR72" s="24" t="e">
        <f t="shared" si="20"/>
        <v>#DIV/0!</v>
      </c>
      <c r="AS72">
        <f t="shared" si="21"/>
        <v>127</v>
      </c>
      <c r="AT72">
        <f t="shared" si="39"/>
        <v>0</v>
      </c>
      <c r="AU72">
        <f t="shared" si="40"/>
        <v>0</v>
      </c>
      <c r="AV72">
        <f t="shared" si="22"/>
        <v>0</v>
      </c>
      <c r="AW72">
        <f t="shared" si="41"/>
        <v>0</v>
      </c>
      <c r="AY72">
        <f t="shared" si="42"/>
        <v>0</v>
      </c>
      <c r="AZ72">
        <f t="shared" si="43"/>
        <v>0</v>
      </c>
      <c r="BA72">
        <f t="shared" si="44"/>
        <v>0</v>
      </c>
      <c r="BB72">
        <f t="shared" si="23"/>
        <v>0</v>
      </c>
      <c r="BC72">
        <f>AY53</f>
        <v>3241.0232264633632</v>
      </c>
      <c r="BD72" s="22">
        <f>AD53</f>
        <v>108</v>
      </c>
      <c r="BE72">
        <f t="shared" si="24"/>
        <v>127</v>
      </c>
      <c r="BF72">
        <f t="shared" si="52"/>
        <v>120</v>
      </c>
      <c r="BG72">
        <f t="shared" si="52"/>
        <v>120</v>
      </c>
      <c r="BH72">
        <f t="shared" si="52"/>
        <v>120</v>
      </c>
      <c r="BI72">
        <f t="shared" si="52"/>
        <v>120</v>
      </c>
      <c r="BJ72">
        <f t="shared" si="52"/>
        <v>120</v>
      </c>
      <c r="BK72" t="e">
        <f t="shared" si="26"/>
        <v>#DIV/0!</v>
      </c>
      <c r="BN72">
        <f t="shared" si="27"/>
        <v>0</v>
      </c>
      <c r="BO72">
        <f t="shared" si="28"/>
        <v>0</v>
      </c>
      <c r="BP72">
        <f t="shared" si="29"/>
        <v>0</v>
      </c>
      <c r="BZ72" s="21"/>
      <c r="CA72" s="21"/>
      <c r="CP72">
        <f t="shared" si="45"/>
        <v>77</v>
      </c>
      <c r="CQ72" s="11" t="s">
        <v>124</v>
      </c>
      <c r="CR72" s="11" t="s">
        <v>125</v>
      </c>
    </row>
    <row r="73" spans="2:96" ht="12.75">
      <c r="B73">
        <f t="shared" si="30"/>
        <v>128</v>
      </c>
      <c r="C73" s="11" t="str">
        <f t="shared" si="6"/>
        <v>1.000000</v>
      </c>
      <c r="D73" s="11">
        <f t="shared" si="7"/>
        <v>1</v>
      </c>
      <c r="E73" t="str">
        <f t="shared" si="8"/>
        <v>1.000000</v>
      </c>
      <c r="F73">
        <f t="shared" si="9"/>
        <v>1</v>
      </c>
      <c r="G73">
        <f t="shared" si="31"/>
        <v>0</v>
      </c>
      <c r="H73">
        <f t="shared" si="10"/>
        <v>0</v>
      </c>
      <c r="I73">
        <f t="shared" si="11"/>
        <v>0</v>
      </c>
      <c r="J73" s="15">
        <f t="shared" si="50"/>
        <v>0</v>
      </c>
      <c r="K73" s="15">
        <f t="shared" si="0"/>
        <v>0</v>
      </c>
      <c r="L73" s="15">
        <f t="shared" si="13"/>
        <v>0</v>
      </c>
      <c r="M73" s="16" t="e">
        <f t="shared" si="14"/>
        <v>#DIV/0!</v>
      </c>
      <c r="N73" s="16" t="e">
        <f t="shared" si="15"/>
        <v>#DIV/0!</v>
      </c>
      <c r="O73">
        <f>G52</f>
        <v>347.568923521472</v>
      </c>
      <c r="P73">
        <f>B52</f>
        <v>107</v>
      </c>
      <c r="R73" s="19">
        <f t="shared" si="16"/>
        <v>128</v>
      </c>
      <c r="S73">
        <f t="shared" si="32"/>
        <v>0</v>
      </c>
      <c r="T73">
        <f t="shared" si="33"/>
        <v>0</v>
      </c>
      <c r="U73">
        <f t="shared" si="34"/>
        <v>0</v>
      </c>
      <c r="V73" s="15">
        <f t="shared" si="35"/>
        <v>0</v>
      </c>
      <c r="W73" s="15">
        <f t="shared" si="1"/>
        <v>0</v>
      </c>
      <c r="X73" s="15">
        <f t="shared" si="36"/>
        <v>0</v>
      </c>
      <c r="Y73" s="16" t="e">
        <f t="shared" si="37"/>
        <v>#DIV/0!</v>
      </c>
      <c r="Z73" s="16" t="e">
        <f t="shared" si="38"/>
        <v>#DIV/0!</v>
      </c>
      <c r="AA73">
        <f>S52</f>
        <v>4478.40892124334</v>
      </c>
      <c r="AB73" s="22">
        <f>R52</f>
        <v>107</v>
      </c>
      <c r="AD73">
        <f t="shared" si="17"/>
        <v>128</v>
      </c>
      <c r="AE73">
        <f t="shared" si="55"/>
        <v>120</v>
      </c>
      <c r="AF73">
        <f t="shared" si="55"/>
        <v>120</v>
      </c>
      <c r="AG73">
        <f t="shared" si="55"/>
        <v>120</v>
      </c>
      <c r="AH73">
        <f t="shared" si="55"/>
        <v>120</v>
      </c>
      <c r="AI73">
        <f t="shared" si="55"/>
        <v>120</v>
      </c>
      <c r="AJ73" t="e">
        <f t="shared" si="49"/>
        <v>#DIV/0!</v>
      </c>
      <c r="AL73" s="22">
        <f t="shared" si="18"/>
        <v>128</v>
      </c>
      <c r="AM73">
        <f t="shared" si="51"/>
        <v>120</v>
      </c>
      <c r="AN73">
        <f t="shared" si="51"/>
        <v>120</v>
      </c>
      <c r="AO73">
        <f t="shared" si="51"/>
        <v>120</v>
      </c>
      <c r="AP73">
        <f t="shared" si="51"/>
        <v>120</v>
      </c>
      <c r="AQ73">
        <f t="shared" si="51"/>
        <v>120</v>
      </c>
      <c r="AR73" s="24" t="e">
        <f t="shared" si="20"/>
        <v>#DIV/0!</v>
      </c>
      <c r="AS73">
        <f t="shared" si="21"/>
        <v>128</v>
      </c>
      <c r="AT73">
        <f t="shared" si="39"/>
        <v>0</v>
      </c>
      <c r="AU73">
        <f t="shared" si="40"/>
        <v>0</v>
      </c>
      <c r="AV73">
        <f t="shared" si="22"/>
        <v>0</v>
      </c>
      <c r="AW73">
        <f t="shared" si="41"/>
        <v>0</v>
      </c>
      <c r="AY73">
        <f t="shared" si="42"/>
        <v>0</v>
      </c>
      <c r="AZ73">
        <f t="shared" si="43"/>
        <v>0</v>
      </c>
      <c r="BA73">
        <f t="shared" si="44"/>
        <v>0</v>
      </c>
      <c r="BB73">
        <f t="shared" si="23"/>
        <v>0</v>
      </c>
      <c r="BC73">
        <f>AY52</f>
        <v>4824.421288996963</v>
      </c>
      <c r="BD73" s="22">
        <f>AD52</f>
        <v>107</v>
      </c>
      <c r="BE73">
        <f t="shared" si="24"/>
        <v>128</v>
      </c>
      <c r="BF73">
        <f t="shared" si="52"/>
        <v>120</v>
      </c>
      <c r="BG73">
        <f t="shared" si="52"/>
        <v>120</v>
      </c>
      <c r="BH73">
        <f t="shared" si="52"/>
        <v>120</v>
      </c>
      <c r="BI73">
        <f t="shared" si="52"/>
        <v>120</v>
      </c>
      <c r="BJ73">
        <f t="shared" si="52"/>
        <v>120</v>
      </c>
      <c r="BK73" t="e">
        <f t="shared" si="26"/>
        <v>#DIV/0!</v>
      </c>
      <c r="BN73">
        <f t="shared" si="27"/>
        <v>0</v>
      </c>
      <c r="BO73">
        <f t="shared" si="28"/>
        <v>0</v>
      </c>
      <c r="BP73">
        <f t="shared" si="29"/>
        <v>0</v>
      </c>
      <c r="BZ73" s="21"/>
      <c r="CA73" s="21"/>
      <c r="CP73">
        <f t="shared" si="45"/>
        <v>78</v>
      </c>
      <c r="CQ73" s="11" t="s">
        <v>126</v>
      </c>
      <c r="CR73" s="11" t="s">
        <v>127</v>
      </c>
    </row>
    <row r="74" spans="2:96" ht="12.75">
      <c r="B74">
        <f t="shared" si="30"/>
        <v>129</v>
      </c>
      <c r="C74" s="11" t="str">
        <f t="shared" si="6"/>
        <v>1.000000</v>
      </c>
      <c r="D74" s="11">
        <f t="shared" si="7"/>
        <v>1</v>
      </c>
      <c r="E74" t="str">
        <f t="shared" si="8"/>
        <v>1.000000</v>
      </c>
      <c r="F74">
        <f t="shared" si="9"/>
        <v>1</v>
      </c>
      <c r="G74">
        <f t="shared" si="31"/>
        <v>0</v>
      </c>
      <c r="H74">
        <f t="shared" si="10"/>
        <v>0</v>
      </c>
      <c r="I74">
        <f t="shared" si="11"/>
        <v>0</v>
      </c>
      <c r="J74" s="15">
        <f t="shared" si="50"/>
        <v>0</v>
      </c>
      <c r="K74" s="15">
        <f aca="true" t="shared" si="56" ref="K74:K114">J74+K75</f>
        <v>0</v>
      </c>
      <c r="L74" s="15">
        <f t="shared" si="13"/>
        <v>0</v>
      </c>
      <c r="M74" s="16" t="e">
        <f t="shared" si="14"/>
        <v>#DIV/0!</v>
      </c>
      <c r="N74" s="16" t="e">
        <f t="shared" si="15"/>
        <v>#DIV/0!</v>
      </c>
      <c r="O74">
        <f>G51</f>
        <v>579.2815392024534</v>
      </c>
      <c r="P74">
        <f>B51</f>
        <v>106</v>
      </c>
      <c r="R74" s="19">
        <f t="shared" si="16"/>
        <v>129</v>
      </c>
      <c r="S74">
        <f t="shared" si="32"/>
        <v>0</v>
      </c>
      <c r="T74">
        <f t="shared" si="33"/>
        <v>0</v>
      </c>
      <c r="U74">
        <f t="shared" si="34"/>
        <v>0</v>
      </c>
      <c r="V74" s="15">
        <f t="shared" si="35"/>
        <v>0</v>
      </c>
      <c r="W74" s="15">
        <f aca="true" t="shared" si="57" ref="W74:W129">V74+W75</f>
        <v>0</v>
      </c>
      <c r="X74" s="15">
        <f t="shared" si="36"/>
        <v>0</v>
      </c>
      <c r="Y74" s="16" t="e">
        <f t="shared" si="37"/>
        <v>#DIV/0!</v>
      </c>
      <c r="Z74" s="16" t="e">
        <f t="shared" si="38"/>
        <v>#DIV/0!</v>
      </c>
      <c r="AA74">
        <f>S51</f>
        <v>6469.922118443576</v>
      </c>
      <c r="AB74" s="22">
        <f>R51</f>
        <v>106</v>
      </c>
      <c r="AD74">
        <f t="shared" si="17"/>
        <v>129</v>
      </c>
      <c r="AE74">
        <f t="shared" si="55"/>
        <v>120</v>
      </c>
      <c r="AF74">
        <f t="shared" si="55"/>
        <v>120</v>
      </c>
      <c r="AG74">
        <f t="shared" si="55"/>
        <v>120</v>
      </c>
      <c r="AH74">
        <f t="shared" si="55"/>
        <v>120</v>
      </c>
      <c r="AI74">
        <f t="shared" si="55"/>
        <v>120</v>
      </c>
      <c r="AJ74" t="e">
        <f aca="true" t="shared" si="58" ref="AJ74:AJ105">I74/G74+AD74</f>
        <v>#DIV/0!</v>
      </c>
      <c r="AL74" s="22">
        <f t="shared" si="18"/>
        <v>129</v>
      </c>
      <c r="AM74">
        <f t="shared" si="51"/>
        <v>120</v>
      </c>
      <c r="AN74">
        <f t="shared" si="51"/>
        <v>120</v>
      </c>
      <c r="AO74">
        <f t="shared" si="51"/>
        <v>120</v>
      </c>
      <c r="AP74">
        <f t="shared" si="51"/>
        <v>120</v>
      </c>
      <c r="AQ74">
        <f t="shared" si="51"/>
        <v>120</v>
      </c>
      <c r="AR74" s="24" t="e">
        <f t="shared" si="20"/>
        <v>#DIV/0!</v>
      </c>
      <c r="AS74">
        <f t="shared" si="21"/>
        <v>129</v>
      </c>
      <c r="AT74">
        <f t="shared" si="39"/>
        <v>0</v>
      </c>
      <c r="AU74">
        <f t="shared" si="40"/>
        <v>0</v>
      </c>
      <c r="AV74">
        <f t="shared" si="22"/>
        <v>0</v>
      </c>
      <c r="AW74">
        <f t="shared" si="41"/>
        <v>0</v>
      </c>
      <c r="AY74">
        <f t="shared" si="42"/>
        <v>0</v>
      </c>
      <c r="AZ74">
        <f t="shared" si="43"/>
        <v>0</v>
      </c>
      <c r="BA74">
        <f t="shared" si="44"/>
        <v>0</v>
      </c>
      <c r="BB74">
        <f t="shared" si="23"/>
        <v>0</v>
      </c>
      <c r="BC74">
        <f>AY51</f>
        <v>7045.455751202731</v>
      </c>
      <c r="BD74" s="22">
        <f>AD51</f>
        <v>106</v>
      </c>
      <c r="BE74">
        <f t="shared" si="24"/>
        <v>129</v>
      </c>
      <c r="BF74">
        <f t="shared" si="52"/>
        <v>120</v>
      </c>
      <c r="BG74">
        <f t="shared" si="52"/>
        <v>120</v>
      </c>
      <c r="BH74">
        <f t="shared" si="52"/>
        <v>120</v>
      </c>
      <c r="BI74">
        <f t="shared" si="52"/>
        <v>120</v>
      </c>
      <c r="BJ74">
        <f t="shared" si="52"/>
        <v>120</v>
      </c>
      <c r="BK74" t="e">
        <f t="shared" si="26"/>
        <v>#DIV/0!</v>
      </c>
      <c r="BN74">
        <f t="shared" si="27"/>
        <v>0</v>
      </c>
      <c r="BO74">
        <f t="shared" si="28"/>
        <v>0</v>
      </c>
      <c r="BP74">
        <f t="shared" si="29"/>
        <v>0</v>
      </c>
      <c r="BZ74" s="21"/>
      <c r="CA74" s="21"/>
      <c r="CP74">
        <f t="shared" si="45"/>
        <v>79</v>
      </c>
      <c r="CQ74" s="11" t="s">
        <v>128</v>
      </c>
      <c r="CR74" s="11" t="s">
        <v>129</v>
      </c>
    </row>
    <row r="75" spans="2:96" ht="12.75">
      <c r="B75">
        <f t="shared" si="30"/>
        <v>130</v>
      </c>
      <c r="C75" s="11" t="str">
        <f aca="true" t="shared" si="59" ref="C75:C129">VLOOKUP(B75,$CP$10:$CR$129,IF($D$5&lt;&gt;"F",2,3))</f>
        <v>1.000000</v>
      </c>
      <c r="D75" s="11">
        <f aca="true" t="shared" si="60" ref="D75:D129">VLOOKUP(B75+$H$6,$CP$10:$CR$129,IF($H$5&lt;&gt;"F",2,3))</f>
        <v>1</v>
      </c>
      <c r="E75" t="str">
        <f aca="true" t="shared" si="61" ref="E75:E129">C75</f>
        <v>1.000000</v>
      </c>
      <c r="F75">
        <f aca="true" t="shared" si="62" ref="F75:F129">D75</f>
        <v>1</v>
      </c>
      <c r="G75">
        <f t="shared" si="31"/>
        <v>0</v>
      </c>
      <c r="H75">
        <f aca="true" t="shared" si="63" ref="H75:H129">H76+G75</f>
        <v>0</v>
      </c>
      <c r="I75">
        <f aca="true" t="shared" si="64" ref="I75:I115">H75-G75*0.5</f>
        <v>0</v>
      </c>
      <c r="J75" s="15">
        <f aca="true" t="shared" si="65" ref="J75:J106">J74*(1-E74)/(1+$D$4)</f>
        <v>0</v>
      </c>
      <c r="K75" s="15">
        <f t="shared" si="56"/>
        <v>0</v>
      </c>
      <c r="L75" s="15">
        <f aca="true" t="shared" si="66" ref="L75:L115">K75-11/24*J75</f>
        <v>0</v>
      </c>
      <c r="M75" s="16" t="e">
        <f aca="true" t="shared" si="67" ref="M75:M115">L75/J75</f>
        <v>#DIV/0!</v>
      </c>
      <c r="N75" s="16" t="e">
        <f aca="true" t="shared" si="68" ref="N75:N115">I75/G75</f>
        <v>#DIV/0!</v>
      </c>
      <c r="O75">
        <f>G50</f>
        <v>962.0795052140514</v>
      </c>
      <c r="P75">
        <f>B50</f>
        <v>105</v>
      </c>
      <c r="R75" s="19">
        <f aca="true" t="shared" si="69" ref="R75:R129">B75+$H$6</f>
        <v>130</v>
      </c>
      <c r="S75">
        <f t="shared" si="32"/>
        <v>0</v>
      </c>
      <c r="T75">
        <f t="shared" si="33"/>
        <v>0</v>
      </c>
      <c r="U75">
        <f t="shared" si="34"/>
        <v>0</v>
      </c>
      <c r="V75" s="15">
        <f t="shared" si="35"/>
        <v>0</v>
      </c>
      <c r="W75" s="15">
        <f t="shared" si="57"/>
        <v>0</v>
      </c>
      <c r="X75" s="15">
        <f t="shared" si="36"/>
        <v>0</v>
      </c>
      <c r="Y75" s="16" t="e">
        <f t="shared" si="37"/>
        <v>#DIV/0!</v>
      </c>
      <c r="Z75" s="16" t="e">
        <f t="shared" si="38"/>
        <v>#DIV/0!</v>
      </c>
      <c r="AA75">
        <f>S50</f>
        <v>9152.73526978058</v>
      </c>
      <c r="AB75" s="22">
        <f>R50</f>
        <v>105</v>
      </c>
      <c r="AD75">
        <f aca="true" t="shared" si="70" ref="AD75:AD115">B75</f>
        <v>130</v>
      </c>
      <c r="AE75">
        <f t="shared" si="55"/>
        <v>120</v>
      </c>
      <c r="AF75">
        <f t="shared" si="55"/>
        <v>120</v>
      </c>
      <c r="AG75">
        <f t="shared" si="55"/>
        <v>120</v>
      </c>
      <c r="AH75">
        <f t="shared" si="55"/>
        <v>120</v>
      </c>
      <c r="AI75">
        <f t="shared" si="55"/>
        <v>120</v>
      </c>
      <c r="AJ75" t="e">
        <f t="shared" si="58"/>
        <v>#DIV/0!</v>
      </c>
      <c r="AL75" s="22">
        <f aca="true" t="shared" si="71" ref="AL75:AL129">R75</f>
        <v>130</v>
      </c>
      <c r="AM75">
        <f aca="true" t="shared" si="72" ref="AM75:AQ106">VLOOKUP($S75*(100-AM$9)/100,$AA$10:$AB$115,2)-1</f>
        <v>120</v>
      </c>
      <c r="AN75">
        <f t="shared" si="72"/>
        <v>120</v>
      </c>
      <c r="AO75">
        <f t="shared" si="72"/>
        <v>120</v>
      </c>
      <c r="AP75">
        <f t="shared" si="72"/>
        <v>120</v>
      </c>
      <c r="AQ75">
        <f t="shared" si="72"/>
        <v>120</v>
      </c>
      <c r="AR75" s="24" t="e">
        <f aca="true" t="shared" si="73" ref="AR75:AR129">U75/S75+AL75</f>
        <v>#DIV/0!</v>
      </c>
      <c r="AS75">
        <f aca="true" t="shared" si="74" ref="AS75:AS129">B75</f>
        <v>130</v>
      </c>
      <c r="AT75">
        <f t="shared" si="39"/>
        <v>0</v>
      </c>
      <c r="AU75">
        <f t="shared" si="40"/>
        <v>0</v>
      </c>
      <c r="AV75">
        <f aca="true" t="shared" si="75" ref="AV75:AV129">AT75*AU75</f>
        <v>0</v>
      </c>
      <c r="AW75">
        <f t="shared" si="41"/>
        <v>0</v>
      </c>
      <c r="AY75">
        <f t="shared" si="42"/>
        <v>0</v>
      </c>
      <c r="AZ75">
        <f t="shared" si="43"/>
        <v>0</v>
      </c>
      <c r="BA75">
        <f t="shared" si="44"/>
        <v>0</v>
      </c>
      <c r="BB75">
        <f aca="true" t="shared" si="76" ref="BB75:BB129">G75</f>
        <v>0</v>
      </c>
      <c r="BC75">
        <f>AY50</f>
        <v>10106.009115974917</v>
      </c>
      <c r="BD75" s="22">
        <f>AD50</f>
        <v>105</v>
      </c>
      <c r="BE75">
        <f aca="true" t="shared" si="77" ref="BE75:BE129">B75</f>
        <v>130</v>
      </c>
      <c r="BF75">
        <f aca="true" t="shared" si="78" ref="BF75:BJ106">VLOOKUP($AY75*(100-BF$9)/100,$BC$10:$BD$115,2)-1</f>
        <v>120</v>
      </c>
      <c r="BG75">
        <f t="shared" si="78"/>
        <v>120</v>
      </c>
      <c r="BH75">
        <f t="shared" si="78"/>
        <v>120</v>
      </c>
      <c r="BI75">
        <f t="shared" si="78"/>
        <v>120</v>
      </c>
      <c r="BJ75">
        <f t="shared" si="78"/>
        <v>120</v>
      </c>
      <c r="BK75" t="e">
        <f aca="true" t="shared" si="79" ref="BK75:BK129">BA75/AY75+BE75</f>
        <v>#DIV/0!</v>
      </c>
      <c r="BN75">
        <f aca="true" t="shared" si="80" ref="BN75:BN129">PRODUCT(AT76:AT105)</f>
        <v>0</v>
      </c>
      <c r="BO75">
        <f aca="true" t="shared" si="81" ref="BO75:BO129">PRODUCT(AU76:AU105)</f>
        <v>0</v>
      </c>
      <c r="BP75">
        <f aca="true" t="shared" si="82" ref="BP75:BP129">1-(1-BN75)*(1-BO75)</f>
        <v>0</v>
      </c>
      <c r="BZ75" s="21"/>
      <c r="CA75" s="21"/>
      <c r="CP75">
        <f t="shared" si="45"/>
        <v>80</v>
      </c>
      <c r="CQ75" s="11" t="s">
        <v>130</v>
      </c>
      <c r="CR75" s="11" t="s">
        <v>131</v>
      </c>
    </row>
    <row r="76" spans="2:96" ht="12.75">
      <c r="B76">
        <f aca="true" t="shared" si="83" ref="B76:B115">B75+1</f>
        <v>131</v>
      </c>
      <c r="C76" s="11" t="str">
        <f t="shared" si="59"/>
        <v>1.000000</v>
      </c>
      <c r="D76" s="11">
        <f t="shared" si="60"/>
        <v>1</v>
      </c>
      <c r="E76" t="str">
        <f t="shared" si="61"/>
        <v>1.000000</v>
      </c>
      <c r="F76">
        <f t="shared" si="62"/>
        <v>1</v>
      </c>
      <c r="G76">
        <f aca="true" t="shared" si="84" ref="G76:G115">G75*(1-E75)</f>
        <v>0</v>
      </c>
      <c r="H76">
        <f t="shared" si="63"/>
        <v>0</v>
      </c>
      <c r="I76">
        <f t="shared" si="64"/>
        <v>0</v>
      </c>
      <c r="J76" s="15">
        <f t="shared" si="65"/>
        <v>0</v>
      </c>
      <c r="K76" s="15">
        <f t="shared" si="56"/>
        <v>0</v>
      </c>
      <c r="L76" s="15">
        <f t="shared" si="66"/>
        <v>0</v>
      </c>
      <c r="M76" s="16" t="e">
        <f t="shared" si="67"/>
        <v>#DIV/0!</v>
      </c>
      <c r="N76" s="16" t="e">
        <f t="shared" si="68"/>
        <v>#DIV/0!</v>
      </c>
      <c r="O76">
        <f>G49</f>
        <v>1582.3754150333825</v>
      </c>
      <c r="P76">
        <f>B49</f>
        <v>104</v>
      </c>
      <c r="R76" s="19">
        <f t="shared" si="69"/>
        <v>131</v>
      </c>
      <c r="S76">
        <f aca="true" t="shared" si="85" ref="S76:S129">S75*(1-F75)</f>
        <v>0</v>
      </c>
      <c r="T76">
        <f aca="true" t="shared" si="86" ref="T76:T129">T77+S76</f>
        <v>0</v>
      </c>
      <c r="U76">
        <f aca="true" t="shared" si="87" ref="U76:U129">T76-S76*0.5</f>
        <v>0</v>
      </c>
      <c r="V76" s="15">
        <f aca="true" t="shared" si="88" ref="V76:V129">V75*(1-F75)/(1+$D$4)</f>
        <v>0</v>
      </c>
      <c r="W76" s="15">
        <f t="shared" si="57"/>
        <v>0</v>
      </c>
      <c r="X76" s="15">
        <f aca="true" t="shared" si="89" ref="X76:X129">W76-11/24*V76</f>
        <v>0</v>
      </c>
      <c r="Y76" s="16" t="e">
        <f aca="true" t="shared" si="90" ref="Y76:Y129">X76/V76</f>
        <v>#DIV/0!</v>
      </c>
      <c r="Z76" s="16" t="e">
        <f aca="true" t="shared" si="91" ref="Z76:Z129">U76/S76</f>
        <v>#DIV/0!</v>
      </c>
      <c r="AA76">
        <f>S49</f>
        <v>12695.469515400731</v>
      </c>
      <c r="AB76" s="22">
        <f>R49</f>
        <v>104</v>
      </c>
      <c r="AD76">
        <f t="shared" si="70"/>
        <v>131</v>
      </c>
      <c r="AE76">
        <f t="shared" si="55"/>
        <v>120</v>
      </c>
      <c r="AF76">
        <f t="shared" si="55"/>
        <v>120</v>
      </c>
      <c r="AG76">
        <f t="shared" si="55"/>
        <v>120</v>
      </c>
      <c r="AH76">
        <f t="shared" si="55"/>
        <v>120</v>
      </c>
      <c r="AI76">
        <f t="shared" si="55"/>
        <v>120</v>
      </c>
      <c r="AJ76" t="e">
        <f t="shared" si="58"/>
        <v>#DIV/0!</v>
      </c>
      <c r="AL76" s="22">
        <f t="shared" si="71"/>
        <v>131</v>
      </c>
      <c r="AM76">
        <f t="shared" si="72"/>
        <v>120</v>
      </c>
      <c r="AN76">
        <f t="shared" si="72"/>
        <v>120</v>
      </c>
      <c r="AO76">
        <f t="shared" si="72"/>
        <v>120</v>
      </c>
      <c r="AP76">
        <f t="shared" si="72"/>
        <v>120</v>
      </c>
      <c r="AQ76">
        <f t="shared" si="72"/>
        <v>120</v>
      </c>
      <c r="AR76" s="24" t="e">
        <f t="shared" si="73"/>
        <v>#DIV/0!</v>
      </c>
      <c r="AS76">
        <f t="shared" si="74"/>
        <v>131</v>
      </c>
      <c r="AT76">
        <f aca="true" t="shared" si="92" ref="AT76:AT129">(1-E75)*AT75</f>
        <v>0</v>
      </c>
      <c r="AU76">
        <f aca="true" t="shared" si="93" ref="AU76:AU129">(1-F75)*AU75</f>
        <v>0</v>
      </c>
      <c r="AV76">
        <f t="shared" si="75"/>
        <v>0</v>
      </c>
      <c r="AW76">
        <f aca="true" t="shared" si="94" ref="AW76:AW129">AT76+AU76-AV76</f>
        <v>0</v>
      </c>
      <c r="AY76">
        <f aca="true" t="shared" si="95" ref="AY76:AY129">IF(AW76&gt;0,AY75/AW75*AW76,0)</f>
        <v>0</v>
      </c>
      <c r="AZ76">
        <f aca="true" t="shared" si="96" ref="AZ76:AZ129">AZ77+AY76</f>
        <v>0</v>
      </c>
      <c r="BA76">
        <f aca="true" t="shared" si="97" ref="BA76:BA129">AZ76-AY76*0.5</f>
        <v>0</v>
      </c>
      <c r="BB76">
        <f t="shared" si="76"/>
        <v>0</v>
      </c>
      <c r="BC76">
        <f>AY49</f>
        <v>14257.755931590627</v>
      </c>
      <c r="BD76" s="22">
        <f>AD49</f>
        <v>104</v>
      </c>
      <c r="BE76">
        <f t="shared" si="77"/>
        <v>131</v>
      </c>
      <c r="BF76">
        <f t="shared" si="78"/>
        <v>120</v>
      </c>
      <c r="BG76">
        <f t="shared" si="78"/>
        <v>120</v>
      </c>
      <c r="BH76">
        <f t="shared" si="78"/>
        <v>120</v>
      </c>
      <c r="BI76">
        <f t="shared" si="78"/>
        <v>120</v>
      </c>
      <c r="BJ76">
        <f t="shared" si="78"/>
        <v>120</v>
      </c>
      <c r="BK76" t="e">
        <f t="shared" si="79"/>
        <v>#DIV/0!</v>
      </c>
      <c r="BN76">
        <f t="shared" si="80"/>
        <v>0</v>
      </c>
      <c r="BO76">
        <f t="shared" si="81"/>
        <v>0</v>
      </c>
      <c r="BP76">
        <f t="shared" si="82"/>
        <v>0</v>
      </c>
      <c r="BZ76" s="21"/>
      <c r="CA76" s="21"/>
      <c r="CP76">
        <f aca="true" t="shared" si="98" ref="CP76:CP129">CP75+1</f>
        <v>81</v>
      </c>
      <c r="CQ76" s="11" t="s">
        <v>132</v>
      </c>
      <c r="CR76" s="11" t="s">
        <v>133</v>
      </c>
    </row>
    <row r="77" spans="2:96" ht="12.75">
      <c r="B77">
        <f t="shared" si="83"/>
        <v>132</v>
      </c>
      <c r="C77" s="11" t="str">
        <f t="shared" si="59"/>
        <v>1.000000</v>
      </c>
      <c r="D77" s="11">
        <f t="shared" si="60"/>
        <v>1</v>
      </c>
      <c r="E77" t="str">
        <f t="shared" si="61"/>
        <v>1.000000</v>
      </c>
      <c r="F77">
        <f t="shared" si="62"/>
        <v>1</v>
      </c>
      <c r="G77">
        <f t="shared" si="84"/>
        <v>0</v>
      </c>
      <c r="H77">
        <f t="shared" si="63"/>
        <v>0</v>
      </c>
      <c r="I77">
        <f t="shared" si="64"/>
        <v>0</v>
      </c>
      <c r="J77" s="15">
        <f t="shared" si="65"/>
        <v>0</v>
      </c>
      <c r="K77" s="15">
        <f t="shared" si="56"/>
        <v>0</v>
      </c>
      <c r="L77" s="15">
        <f t="shared" si="66"/>
        <v>0</v>
      </c>
      <c r="M77" s="16" t="e">
        <f t="shared" si="67"/>
        <v>#DIV/0!</v>
      </c>
      <c r="N77" s="16" t="e">
        <f t="shared" si="68"/>
        <v>#DIV/0!</v>
      </c>
      <c r="O77">
        <f>G48</f>
        <v>2564.794176337822</v>
      </c>
      <c r="P77">
        <f>B48</f>
        <v>103</v>
      </c>
      <c r="R77" s="19">
        <f t="shared" si="69"/>
        <v>132</v>
      </c>
      <c r="S77">
        <f t="shared" si="85"/>
        <v>0</v>
      </c>
      <c r="T77">
        <f t="shared" si="86"/>
        <v>0</v>
      </c>
      <c r="U77">
        <f t="shared" si="87"/>
        <v>0</v>
      </c>
      <c r="V77" s="15">
        <f t="shared" si="88"/>
        <v>0</v>
      </c>
      <c r="W77" s="15">
        <f t="shared" si="57"/>
        <v>0</v>
      </c>
      <c r="X77" s="15">
        <f t="shared" si="89"/>
        <v>0</v>
      </c>
      <c r="Y77" s="16" t="e">
        <f t="shared" si="90"/>
        <v>#DIV/0!</v>
      </c>
      <c r="Z77" s="16" t="e">
        <f t="shared" si="91"/>
        <v>#DIV/0!</v>
      </c>
      <c r="AA77">
        <f>S48</f>
        <v>17297.3168901143</v>
      </c>
      <c r="AB77" s="22">
        <f>R48</f>
        <v>103</v>
      </c>
      <c r="AD77">
        <f t="shared" si="70"/>
        <v>132</v>
      </c>
      <c r="AE77">
        <f t="shared" si="55"/>
        <v>120</v>
      </c>
      <c r="AF77">
        <f t="shared" si="55"/>
        <v>120</v>
      </c>
      <c r="AG77">
        <f t="shared" si="55"/>
        <v>120</v>
      </c>
      <c r="AH77">
        <f t="shared" si="55"/>
        <v>120</v>
      </c>
      <c r="AI77">
        <f t="shared" si="55"/>
        <v>120</v>
      </c>
      <c r="AJ77" t="e">
        <f t="shared" si="58"/>
        <v>#DIV/0!</v>
      </c>
      <c r="AL77" s="22">
        <f t="shared" si="71"/>
        <v>132</v>
      </c>
      <c r="AM77">
        <f t="shared" si="72"/>
        <v>120</v>
      </c>
      <c r="AN77">
        <f t="shared" si="72"/>
        <v>120</v>
      </c>
      <c r="AO77">
        <f t="shared" si="72"/>
        <v>120</v>
      </c>
      <c r="AP77">
        <f t="shared" si="72"/>
        <v>120</v>
      </c>
      <c r="AQ77">
        <f t="shared" si="72"/>
        <v>120</v>
      </c>
      <c r="AR77" s="24" t="e">
        <f t="shared" si="73"/>
        <v>#DIV/0!</v>
      </c>
      <c r="AS77">
        <f t="shared" si="74"/>
        <v>132</v>
      </c>
      <c r="AT77">
        <f t="shared" si="92"/>
        <v>0</v>
      </c>
      <c r="AU77">
        <f t="shared" si="93"/>
        <v>0</v>
      </c>
      <c r="AV77">
        <f t="shared" si="75"/>
        <v>0</v>
      </c>
      <c r="AW77">
        <f t="shared" si="94"/>
        <v>0</v>
      </c>
      <c r="AY77">
        <f t="shared" si="95"/>
        <v>0</v>
      </c>
      <c r="AZ77">
        <f t="shared" si="96"/>
        <v>0</v>
      </c>
      <c r="BA77">
        <f t="shared" si="97"/>
        <v>0</v>
      </c>
      <c r="BB77">
        <f t="shared" si="76"/>
        <v>0</v>
      </c>
      <c r="BC77">
        <f>AY48</f>
        <v>19817.747008826074</v>
      </c>
      <c r="BD77" s="22">
        <f>AD48</f>
        <v>103</v>
      </c>
      <c r="BE77">
        <f t="shared" si="77"/>
        <v>132</v>
      </c>
      <c r="BF77">
        <f t="shared" si="78"/>
        <v>120</v>
      </c>
      <c r="BG77">
        <f t="shared" si="78"/>
        <v>120</v>
      </c>
      <c r="BH77">
        <f t="shared" si="78"/>
        <v>120</v>
      </c>
      <c r="BI77">
        <f t="shared" si="78"/>
        <v>120</v>
      </c>
      <c r="BJ77">
        <f t="shared" si="78"/>
        <v>120</v>
      </c>
      <c r="BK77" t="e">
        <f t="shared" si="79"/>
        <v>#DIV/0!</v>
      </c>
      <c r="BN77">
        <f t="shared" si="80"/>
        <v>0</v>
      </c>
      <c r="BO77">
        <f t="shared" si="81"/>
        <v>0</v>
      </c>
      <c r="BP77">
        <f t="shared" si="82"/>
        <v>0</v>
      </c>
      <c r="BZ77" s="21"/>
      <c r="CA77" s="21"/>
      <c r="CP77">
        <f t="shared" si="98"/>
        <v>82</v>
      </c>
      <c r="CQ77" s="11" t="s">
        <v>134</v>
      </c>
      <c r="CR77" s="11" t="s">
        <v>135</v>
      </c>
    </row>
    <row r="78" spans="2:96" ht="12.75">
      <c r="B78">
        <f t="shared" si="83"/>
        <v>133</v>
      </c>
      <c r="C78" s="11" t="str">
        <f t="shared" si="59"/>
        <v>1.000000</v>
      </c>
      <c r="D78" s="11">
        <f t="shared" si="60"/>
        <v>1</v>
      </c>
      <c r="E78" t="str">
        <f t="shared" si="61"/>
        <v>1.000000</v>
      </c>
      <c r="F78">
        <f t="shared" si="62"/>
        <v>1</v>
      </c>
      <c r="G78">
        <f t="shared" si="84"/>
        <v>0</v>
      </c>
      <c r="H78">
        <f t="shared" si="63"/>
        <v>0</v>
      </c>
      <c r="I78">
        <f t="shared" si="64"/>
        <v>0</v>
      </c>
      <c r="J78" s="15">
        <f t="shared" si="65"/>
        <v>0</v>
      </c>
      <c r="K78" s="15">
        <f t="shared" si="56"/>
        <v>0</v>
      </c>
      <c r="L78" s="15">
        <f t="shared" si="66"/>
        <v>0</v>
      </c>
      <c r="M78" s="16" t="e">
        <f t="shared" si="67"/>
        <v>#DIV/0!</v>
      </c>
      <c r="N78" s="16" t="e">
        <f t="shared" si="68"/>
        <v>#DIV/0!</v>
      </c>
      <c r="O78">
        <f>G47</f>
        <v>4082.019649917354</v>
      </c>
      <c r="P78">
        <f>B47</f>
        <v>102</v>
      </c>
      <c r="R78" s="19">
        <f t="shared" si="69"/>
        <v>133</v>
      </c>
      <c r="S78">
        <f t="shared" si="85"/>
        <v>0</v>
      </c>
      <c r="T78">
        <f t="shared" si="86"/>
        <v>0</v>
      </c>
      <c r="U78">
        <f t="shared" si="87"/>
        <v>0</v>
      </c>
      <c r="V78" s="15">
        <f t="shared" si="88"/>
        <v>0</v>
      </c>
      <c r="W78" s="15">
        <f t="shared" si="57"/>
        <v>0</v>
      </c>
      <c r="X78" s="15">
        <f t="shared" si="89"/>
        <v>0</v>
      </c>
      <c r="Y78" s="16" t="e">
        <f t="shared" si="90"/>
        <v>#DIV/0!</v>
      </c>
      <c r="Z78" s="16" t="e">
        <f t="shared" si="91"/>
        <v>#DIV/0!</v>
      </c>
      <c r="AA78">
        <f>S47</f>
        <v>23202.240758729422</v>
      </c>
      <c r="AB78" s="22">
        <f>R47</f>
        <v>102</v>
      </c>
      <c r="AD78">
        <f t="shared" si="70"/>
        <v>133</v>
      </c>
      <c r="AE78">
        <f t="shared" si="55"/>
        <v>120</v>
      </c>
      <c r="AF78">
        <f t="shared" si="55"/>
        <v>120</v>
      </c>
      <c r="AG78">
        <f t="shared" si="55"/>
        <v>120</v>
      </c>
      <c r="AH78">
        <f t="shared" si="55"/>
        <v>120</v>
      </c>
      <c r="AI78">
        <f t="shared" si="55"/>
        <v>120</v>
      </c>
      <c r="AJ78" t="e">
        <f t="shared" si="58"/>
        <v>#DIV/0!</v>
      </c>
      <c r="AL78" s="22">
        <f t="shared" si="71"/>
        <v>133</v>
      </c>
      <c r="AM78">
        <f t="shared" si="72"/>
        <v>120</v>
      </c>
      <c r="AN78">
        <f t="shared" si="72"/>
        <v>120</v>
      </c>
      <c r="AO78">
        <f t="shared" si="72"/>
        <v>120</v>
      </c>
      <c r="AP78">
        <f t="shared" si="72"/>
        <v>120</v>
      </c>
      <c r="AQ78">
        <f t="shared" si="72"/>
        <v>120</v>
      </c>
      <c r="AR78" s="24" t="e">
        <f t="shared" si="73"/>
        <v>#DIV/0!</v>
      </c>
      <c r="AS78">
        <f t="shared" si="74"/>
        <v>133</v>
      </c>
      <c r="AT78">
        <f t="shared" si="92"/>
        <v>0</v>
      </c>
      <c r="AU78">
        <f t="shared" si="93"/>
        <v>0</v>
      </c>
      <c r="AV78">
        <f t="shared" si="75"/>
        <v>0</v>
      </c>
      <c r="AW78">
        <f t="shared" si="94"/>
        <v>0</v>
      </c>
      <c r="AY78">
        <f t="shared" si="95"/>
        <v>0</v>
      </c>
      <c r="AZ78">
        <f t="shared" si="96"/>
        <v>0</v>
      </c>
      <c r="BA78">
        <f t="shared" si="97"/>
        <v>0</v>
      </c>
      <c r="BB78">
        <f t="shared" si="76"/>
        <v>0</v>
      </c>
      <c r="BC78">
        <f>AY47</f>
        <v>27189.54840594751</v>
      </c>
      <c r="BD78" s="22">
        <f>AD47</f>
        <v>102</v>
      </c>
      <c r="BE78">
        <f t="shared" si="77"/>
        <v>133</v>
      </c>
      <c r="BF78">
        <f t="shared" si="78"/>
        <v>120</v>
      </c>
      <c r="BG78">
        <f t="shared" si="78"/>
        <v>120</v>
      </c>
      <c r="BH78">
        <f t="shared" si="78"/>
        <v>120</v>
      </c>
      <c r="BI78">
        <f t="shared" si="78"/>
        <v>120</v>
      </c>
      <c r="BJ78">
        <f t="shared" si="78"/>
        <v>120</v>
      </c>
      <c r="BK78" t="e">
        <f t="shared" si="79"/>
        <v>#DIV/0!</v>
      </c>
      <c r="BN78">
        <f t="shared" si="80"/>
        <v>0</v>
      </c>
      <c r="BO78">
        <f t="shared" si="81"/>
        <v>0</v>
      </c>
      <c r="BP78">
        <f t="shared" si="82"/>
        <v>0</v>
      </c>
      <c r="BZ78" s="21"/>
      <c r="CA78" s="21"/>
      <c r="CP78">
        <f t="shared" si="98"/>
        <v>83</v>
      </c>
      <c r="CQ78" s="11" t="s">
        <v>136</v>
      </c>
      <c r="CR78" s="11" t="s">
        <v>137</v>
      </c>
    </row>
    <row r="79" spans="2:96" ht="12.75">
      <c r="B79">
        <f t="shared" si="83"/>
        <v>134</v>
      </c>
      <c r="C79" s="11" t="str">
        <f t="shared" si="59"/>
        <v>1.000000</v>
      </c>
      <c r="D79" s="11">
        <f t="shared" si="60"/>
        <v>1</v>
      </c>
      <c r="E79" t="str">
        <f t="shared" si="61"/>
        <v>1.000000</v>
      </c>
      <c r="F79">
        <f t="shared" si="62"/>
        <v>1</v>
      </c>
      <c r="G79">
        <f t="shared" si="84"/>
        <v>0</v>
      </c>
      <c r="H79">
        <f t="shared" si="63"/>
        <v>0</v>
      </c>
      <c r="I79">
        <f t="shared" si="64"/>
        <v>0</v>
      </c>
      <c r="J79" s="15">
        <f t="shared" si="65"/>
        <v>0</v>
      </c>
      <c r="K79" s="15">
        <f t="shared" si="56"/>
        <v>0</v>
      </c>
      <c r="L79" s="15">
        <f t="shared" si="66"/>
        <v>0</v>
      </c>
      <c r="M79" s="16" t="e">
        <f t="shared" si="67"/>
        <v>#DIV/0!</v>
      </c>
      <c r="N79" s="16" t="e">
        <f t="shared" si="68"/>
        <v>#DIV/0!</v>
      </c>
      <c r="O79">
        <f>G46</f>
        <v>6364.511780865634</v>
      </c>
      <c r="P79">
        <f>B46</f>
        <v>101</v>
      </c>
      <c r="R79" s="19">
        <f t="shared" si="69"/>
        <v>134</v>
      </c>
      <c r="S79">
        <f t="shared" si="85"/>
        <v>0</v>
      </c>
      <c r="T79">
        <f t="shared" si="86"/>
        <v>0</v>
      </c>
      <c r="U79">
        <f t="shared" si="87"/>
        <v>0</v>
      </c>
      <c r="V79" s="15">
        <f t="shared" si="88"/>
        <v>0</v>
      </c>
      <c r="W79" s="15">
        <f t="shared" si="57"/>
        <v>0</v>
      </c>
      <c r="X79" s="15">
        <f t="shared" si="89"/>
        <v>0</v>
      </c>
      <c r="Y79" s="16" t="e">
        <f t="shared" si="90"/>
        <v>#DIV/0!</v>
      </c>
      <c r="Z79" s="16" t="e">
        <f t="shared" si="91"/>
        <v>#DIV/0!</v>
      </c>
      <c r="AA79">
        <f>S46</f>
        <v>30724.689351386878</v>
      </c>
      <c r="AB79" s="22">
        <f>R46</f>
        <v>101</v>
      </c>
      <c r="AD79">
        <f t="shared" si="70"/>
        <v>134</v>
      </c>
      <c r="AE79">
        <f t="shared" si="55"/>
        <v>120</v>
      </c>
      <c r="AF79">
        <f t="shared" si="55"/>
        <v>120</v>
      </c>
      <c r="AG79">
        <f t="shared" si="55"/>
        <v>120</v>
      </c>
      <c r="AH79">
        <f t="shared" si="55"/>
        <v>120</v>
      </c>
      <c r="AI79">
        <f t="shared" si="55"/>
        <v>120</v>
      </c>
      <c r="AJ79" t="e">
        <f t="shared" si="58"/>
        <v>#DIV/0!</v>
      </c>
      <c r="AL79" s="22">
        <f t="shared" si="71"/>
        <v>134</v>
      </c>
      <c r="AM79">
        <f t="shared" si="72"/>
        <v>120</v>
      </c>
      <c r="AN79">
        <f t="shared" si="72"/>
        <v>120</v>
      </c>
      <c r="AO79">
        <f t="shared" si="72"/>
        <v>120</v>
      </c>
      <c r="AP79">
        <f t="shared" si="72"/>
        <v>120</v>
      </c>
      <c r="AQ79">
        <f t="shared" si="72"/>
        <v>120</v>
      </c>
      <c r="AR79" s="24" t="e">
        <f t="shared" si="73"/>
        <v>#DIV/0!</v>
      </c>
      <c r="AS79">
        <f t="shared" si="74"/>
        <v>134</v>
      </c>
      <c r="AT79">
        <f t="shared" si="92"/>
        <v>0</v>
      </c>
      <c r="AU79">
        <f t="shared" si="93"/>
        <v>0</v>
      </c>
      <c r="AV79">
        <f t="shared" si="75"/>
        <v>0</v>
      </c>
      <c r="AW79">
        <f t="shared" si="94"/>
        <v>0</v>
      </c>
      <c r="AY79">
        <f t="shared" si="95"/>
        <v>0</v>
      </c>
      <c r="AZ79">
        <f t="shared" si="96"/>
        <v>0</v>
      </c>
      <c r="BA79">
        <f t="shared" si="97"/>
        <v>0</v>
      </c>
      <c r="BB79">
        <f t="shared" si="76"/>
        <v>0</v>
      </c>
      <c r="BC79">
        <f>AY46</f>
        <v>36893.653484912145</v>
      </c>
      <c r="BD79" s="22">
        <f>AD46</f>
        <v>101</v>
      </c>
      <c r="BE79">
        <f t="shared" si="77"/>
        <v>134</v>
      </c>
      <c r="BF79">
        <f t="shared" si="78"/>
        <v>120</v>
      </c>
      <c r="BG79">
        <f t="shared" si="78"/>
        <v>120</v>
      </c>
      <c r="BH79">
        <f t="shared" si="78"/>
        <v>120</v>
      </c>
      <c r="BI79">
        <f t="shared" si="78"/>
        <v>120</v>
      </c>
      <c r="BJ79">
        <f t="shared" si="78"/>
        <v>120</v>
      </c>
      <c r="BK79" t="e">
        <f t="shared" si="79"/>
        <v>#DIV/0!</v>
      </c>
      <c r="BN79">
        <f t="shared" si="80"/>
        <v>0</v>
      </c>
      <c r="BO79">
        <f t="shared" si="81"/>
        <v>0</v>
      </c>
      <c r="BP79">
        <f t="shared" si="82"/>
        <v>0</v>
      </c>
      <c r="BZ79" s="21"/>
      <c r="CA79" s="21"/>
      <c r="CP79">
        <f t="shared" si="98"/>
        <v>84</v>
      </c>
      <c r="CQ79" s="11" t="s">
        <v>138</v>
      </c>
      <c r="CR79" s="11" t="s">
        <v>139</v>
      </c>
    </row>
    <row r="80" spans="2:96" ht="12.75">
      <c r="B80">
        <f t="shared" si="83"/>
        <v>135</v>
      </c>
      <c r="C80" s="11" t="str">
        <f t="shared" si="59"/>
        <v>1.000000</v>
      </c>
      <c r="D80" s="11">
        <f t="shared" si="60"/>
        <v>1</v>
      </c>
      <c r="E80" t="str">
        <f t="shared" si="61"/>
        <v>1.000000</v>
      </c>
      <c r="F80">
        <f t="shared" si="62"/>
        <v>1</v>
      </c>
      <c r="G80">
        <f t="shared" si="84"/>
        <v>0</v>
      </c>
      <c r="H80">
        <f t="shared" si="63"/>
        <v>0</v>
      </c>
      <c r="I80">
        <f t="shared" si="64"/>
        <v>0</v>
      </c>
      <c r="J80" s="15">
        <f t="shared" si="65"/>
        <v>0</v>
      </c>
      <c r="K80" s="15">
        <f t="shared" si="56"/>
        <v>0</v>
      </c>
      <c r="L80" s="15">
        <f t="shared" si="66"/>
        <v>0</v>
      </c>
      <c r="M80" s="16" t="e">
        <f t="shared" si="67"/>
        <v>#DIV/0!</v>
      </c>
      <c r="N80" s="16" t="e">
        <f t="shared" si="68"/>
        <v>#DIV/0!</v>
      </c>
      <c r="O80">
        <f>G45</f>
        <v>9710.22967769273</v>
      </c>
      <c r="P80">
        <f>B45</f>
        <v>100</v>
      </c>
      <c r="R80" s="19">
        <f t="shared" si="69"/>
        <v>135</v>
      </c>
      <c r="S80">
        <f t="shared" si="85"/>
        <v>0</v>
      </c>
      <c r="T80">
        <f t="shared" si="86"/>
        <v>0</v>
      </c>
      <c r="U80">
        <f t="shared" si="87"/>
        <v>0</v>
      </c>
      <c r="V80" s="15">
        <f t="shared" si="88"/>
        <v>0</v>
      </c>
      <c r="W80" s="15">
        <f t="shared" si="57"/>
        <v>0</v>
      </c>
      <c r="X80" s="15">
        <f t="shared" si="89"/>
        <v>0</v>
      </c>
      <c r="Y80" s="16" t="e">
        <f t="shared" si="90"/>
        <v>#DIV/0!</v>
      </c>
      <c r="Z80" s="16" t="e">
        <f t="shared" si="91"/>
        <v>#DIV/0!</v>
      </c>
      <c r="AA80">
        <f>S45</f>
        <v>40292.930733996924</v>
      </c>
      <c r="AB80" s="22">
        <f>R45</f>
        <v>100</v>
      </c>
      <c r="AD80">
        <f t="shared" si="70"/>
        <v>135</v>
      </c>
      <c r="AE80">
        <f aca="true" t="shared" si="99" ref="AE80:AI89">VLOOKUP($G80*(100-AE$9)/100,$O$10:$P$115,2)-1</f>
        <v>120</v>
      </c>
      <c r="AF80">
        <f t="shared" si="99"/>
        <v>120</v>
      </c>
      <c r="AG80">
        <f t="shared" si="99"/>
        <v>120</v>
      </c>
      <c r="AH80">
        <f t="shared" si="99"/>
        <v>120</v>
      </c>
      <c r="AI80">
        <f t="shared" si="99"/>
        <v>120</v>
      </c>
      <c r="AJ80" t="e">
        <f t="shared" si="58"/>
        <v>#DIV/0!</v>
      </c>
      <c r="AL80" s="22">
        <f t="shared" si="71"/>
        <v>135</v>
      </c>
      <c r="AM80">
        <f t="shared" si="72"/>
        <v>120</v>
      </c>
      <c r="AN80">
        <f t="shared" si="72"/>
        <v>120</v>
      </c>
      <c r="AO80">
        <f t="shared" si="72"/>
        <v>120</v>
      </c>
      <c r="AP80">
        <f t="shared" si="72"/>
        <v>120</v>
      </c>
      <c r="AQ80">
        <f t="shared" si="72"/>
        <v>120</v>
      </c>
      <c r="AR80" s="24" t="e">
        <f t="shared" si="73"/>
        <v>#DIV/0!</v>
      </c>
      <c r="AS80">
        <f t="shared" si="74"/>
        <v>135</v>
      </c>
      <c r="AT80">
        <f t="shared" si="92"/>
        <v>0</v>
      </c>
      <c r="AU80">
        <f t="shared" si="93"/>
        <v>0</v>
      </c>
      <c r="AV80">
        <f t="shared" si="75"/>
        <v>0</v>
      </c>
      <c r="AW80">
        <f t="shared" si="94"/>
        <v>0</v>
      </c>
      <c r="AY80">
        <f t="shared" si="95"/>
        <v>0</v>
      </c>
      <c r="AZ80">
        <f t="shared" si="96"/>
        <v>0</v>
      </c>
      <c r="BA80">
        <f t="shared" si="97"/>
        <v>0</v>
      </c>
      <c r="BB80">
        <f t="shared" si="76"/>
        <v>0</v>
      </c>
      <c r="BC80">
        <f>AY45</f>
        <v>49611.90679987514</v>
      </c>
      <c r="BD80" s="22">
        <f>AD45</f>
        <v>100</v>
      </c>
      <c r="BE80">
        <f t="shared" si="77"/>
        <v>135</v>
      </c>
      <c r="BF80">
        <f t="shared" si="78"/>
        <v>120</v>
      </c>
      <c r="BG80">
        <f t="shared" si="78"/>
        <v>120</v>
      </c>
      <c r="BH80">
        <f t="shared" si="78"/>
        <v>120</v>
      </c>
      <c r="BI80">
        <f t="shared" si="78"/>
        <v>120</v>
      </c>
      <c r="BJ80">
        <f t="shared" si="78"/>
        <v>120</v>
      </c>
      <c r="BK80" t="e">
        <f t="shared" si="79"/>
        <v>#DIV/0!</v>
      </c>
      <c r="BN80">
        <f t="shared" si="80"/>
        <v>0</v>
      </c>
      <c r="BO80">
        <f t="shared" si="81"/>
        <v>0</v>
      </c>
      <c r="BP80">
        <f t="shared" si="82"/>
        <v>0</v>
      </c>
      <c r="BZ80" s="21"/>
      <c r="CA80" s="21"/>
      <c r="CP80">
        <f t="shared" si="98"/>
        <v>85</v>
      </c>
      <c r="CQ80" s="11" t="s">
        <v>140</v>
      </c>
      <c r="CR80" s="11" t="s">
        <v>141</v>
      </c>
    </row>
    <row r="81" spans="2:96" ht="12.75">
      <c r="B81">
        <f t="shared" si="83"/>
        <v>136</v>
      </c>
      <c r="C81" s="11" t="str">
        <f t="shared" si="59"/>
        <v>1.000000</v>
      </c>
      <c r="D81" s="11">
        <f t="shared" si="60"/>
        <v>1</v>
      </c>
      <c r="E81" t="str">
        <f t="shared" si="61"/>
        <v>1.000000</v>
      </c>
      <c r="F81">
        <f t="shared" si="62"/>
        <v>1</v>
      </c>
      <c r="G81">
        <f t="shared" si="84"/>
        <v>0</v>
      </c>
      <c r="H81">
        <f t="shared" si="63"/>
        <v>0</v>
      </c>
      <c r="I81">
        <f t="shared" si="64"/>
        <v>0</v>
      </c>
      <c r="J81" s="15">
        <f t="shared" si="65"/>
        <v>0</v>
      </c>
      <c r="K81" s="15">
        <f t="shared" si="56"/>
        <v>0</v>
      </c>
      <c r="L81" s="15">
        <f t="shared" si="66"/>
        <v>0</v>
      </c>
      <c r="M81" s="16" t="e">
        <f t="shared" si="67"/>
        <v>#DIV/0!</v>
      </c>
      <c r="N81" s="16" t="e">
        <f t="shared" si="68"/>
        <v>#DIV/0!</v>
      </c>
      <c r="O81">
        <f>G44</f>
        <v>14497.35915080141</v>
      </c>
      <c r="P81">
        <f>B44</f>
        <v>99</v>
      </c>
      <c r="R81" s="19">
        <f t="shared" si="69"/>
        <v>136</v>
      </c>
      <c r="S81">
        <f t="shared" si="85"/>
        <v>0</v>
      </c>
      <c r="T81">
        <f t="shared" si="86"/>
        <v>0</v>
      </c>
      <c r="U81">
        <f t="shared" si="87"/>
        <v>0</v>
      </c>
      <c r="V81" s="15">
        <f t="shared" si="88"/>
        <v>0</v>
      </c>
      <c r="W81" s="15">
        <f t="shared" si="57"/>
        <v>0</v>
      </c>
      <c r="X81" s="15">
        <f t="shared" si="89"/>
        <v>0</v>
      </c>
      <c r="Y81" s="16" t="e">
        <f t="shared" si="90"/>
        <v>#DIV/0!</v>
      </c>
      <c r="Z81" s="16" t="e">
        <f t="shared" si="91"/>
        <v>#DIV/0!</v>
      </c>
      <c r="AA81">
        <f>S44</f>
        <v>52422.91079385455</v>
      </c>
      <c r="AB81" s="22">
        <f>R44</f>
        <v>99</v>
      </c>
      <c r="AD81">
        <f t="shared" si="70"/>
        <v>136</v>
      </c>
      <c r="AE81">
        <f t="shared" si="99"/>
        <v>120</v>
      </c>
      <c r="AF81">
        <f t="shared" si="99"/>
        <v>120</v>
      </c>
      <c r="AG81">
        <f t="shared" si="99"/>
        <v>120</v>
      </c>
      <c r="AH81">
        <f t="shared" si="99"/>
        <v>120</v>
      </c>
      <c r="AI81">
        <f t="shared" si="99"/>
        <v>120</v>
      </c>
      <c r="AJ81" t="e">
        <f t="shared" si="58"/>
        <v>#DIV/0!</v>
      </c>
      <c r="AL81" s="22">
        <f t="shared" si="71"/>
        <v>136</v>
      </c>
      <c r="AM81">
        <f t="shared" si="72"/>
        <v>120</v>
      </c>
      <c r="AN81">
        <f t="shared" si="72"/>
        <v>120</v>
      </c>
      <c r="AO81">
        <f t="shared" si="72"/>
        <v>120</v>
      </c>
      <c r="AP81">
        <f t="shared" si="72"/>
        <v>120</v>
      </c>
      <c r="AQ81">
        <f t="shared" si="72"/>
        <v>120</v>
      </c>
      <c r="AR81" s="24" t="e">
        <f t="shared" si="73"/>
        <v>#DIV/0!</v>
      </c>
      <c r="AS81">
        <f t="shared" si="74"/>
        <v>136</v>
      </c>
      <c r="AT81">
        <f t="shared" si="92"/>
        <v>0</v>
      </c>
      <c r="AU81">
        <f t="shared" si="93"/>
        <v>0</v>
      </c>
      <c r="AV81">
        <f t="shared" si="75"/>
        <v>0</v>
      </c>
      <c r="AW81">
        <f t="shared" si="94"/>
        <v>0</v>
      </c>
      <c r="AY81">
        <f t="shared" si="95"/>
        <v>0</v>
      </c>
      <c r="AZ81">
        <f t="shared" si="96"/>
        <v>0</v>
      </c>
      <c r="BA81">
        <f t="shared" si="97"/>
        <v>0</v>
      </c>
      <c r="BB81">
        <f t="shared" si="76"/>
        <v>0</v>
      </c>
      <c r="BC81">
        <f>AY44</f>
        <v>66160.27617914697</v>
      </c>
      <c r="BD81" s="22">
        <f>AD44</f>
        <v>99</v>
      </c>
      <c r="BE81">
        <f t="shared" si="77"/>
        <v>136</v>
      </c>
      <c r="BF81">
        <f t="shared" si="78"/>
        <v>120</v>
      </c>
      <c r="BG81">
        <f t="shared" si="78"/>
        <v>120</v>
      </c>
      <c r="BH81">
        <f t="shared" si="78"/>
        <v>120</v>
      </c>
      <c r="BI81">
        <f t="shared" si="78"/>
        <v>120</v>
      </c>
      <c r="BJ81">
        <f t="shared" si="78"/>
        <v>120</v>
      </c>
      <c r="BK81" t="e">
        <f t="shared" si="79"/>
        <v>#DIV/0!</v>
      </c>
      <c r="BN81">
        <f t="shared" si="80"/>
        <v>0</v>
      </c>
      <c r="BO81">
        <f t="shared" si="81"/>
        <v>0</v>
      </c>
      <c r="BP81">
        <f t="shared" si="82"/>
        <v>0</v>
      </c>
      <c r="BZ81" s="21"/>
      <c r="CA81" s="21"/>
      <c r="CP81">
        <f t="shared" si="98"/>
        <v>86</v>
      </c>
      <c r="CQ81" s="11" t="s">
        <v>142</v>
      </c>
      <c r="CR81" s="11" t="s">
        <v>143</v>
      </c>
    </row>
    <row r="82" spans="2:96" ht="12.75">
      <c r="B82">
        <f t="shared" si="83"/>
        <v>137</v>
      </c>
      <c r="C82" s="11" t="str">
        <f t="shared" si="59"/>
        <v>1.000000</v>
      </c>
      <c r="D82" s="11">
        <f t="shared" si="60"/>
        <v>1</v>
      </c>
      <c r="E82" t="str">
        <f t="shared" si="61"/>
        <v>1.000000</v>
      </c>
      <c r="F82">
        <f t="shared" si="62"/>
        <v>1</v>
      </c>
      <c r="G82">
        <f t="shared" si="84"/>
        <v>0</v>
      </c>
      <c r="H82">
        <f t="shared" si="63"/>
        <v>0</v>
      </c>
      <c r="I82">
        <f t="shared" si="64"/>
        <v>0</v>
      </c>
      <c r="J82" s="15">
        <f t="shared" si="65"/>
        <v>0</v>
      </c>
      <c r="K82" s="15">
        <f t="shared" si="56"/>
        <v>0</v>
      </c>
      <c r="L82" s="15">
        <f t="shared" si="66"/>
        <v>0</v>
      </c>
      <c r="M82" s="16" t="e">
        <f t="shared" si="67"/>
        <v>#DIV/0!</v>
      </c>
      <c r="N82" s="16" t="e">
        <f t="shared" si="68"/>
        <v>#DIV/0!</v>
      </c>
      <c r="O82">
        <f>G43</f>
        <v>21173.177242723003</v>
      </c>
      <c r="P82">
        <f>B43</f>
        <v>98</v>
      </c>
      <c r="R82" s="19">
        <f t="shared" si="69"/>
        <v>137</v>
      </c>
      <c r="S82">
        <f t="shared" si="85"/>
        <v>0</v>
      </c>
      <c r="T82">
        <f t="shared" si="86"/>
        <v>0</v>
      </c>
      <c r="U82">
        <f t="shared" si="87"/>
        <v>0</v>
      </c>
      <c r="V82" s="15">
        <f t="shared" si="88"/>
        <v>0</v>
      </c>
      <c r="W82" s="15">
        <f t="shared" si="57"/>
        <v>0</v>
      </c>
      <c r="X82" s="15">
        <f t="shared" si="89"/>
        <v>0</v>
      </c>
      <c r="Y82" s="16" t="e">
        <f t="shared" si="90"/>
        <v>#DIV/0!</v>
      </c>
      <c r="Z82" s="16" t="e">
        <f t="shared" si="91"/>
        <v>#DIV/0!</v>
      </c>
      <c r="AA82">
        <f>S43</f>
        <v>67550.68377269922</v>
      </c>
      <c r="AB82" s="22">
        <f>R43</f>
        <v>98</v>
      </c>
      <c r="AD82">
        <f t="shared" si="70"/>
        <v>137</v>
      </c>
      <c r="AE82">
        <f t="shared" si="99"/>
        <v>120</v>
      </c>
      <c r="AF82">
        <f t="shared" si="99"/>
        <v>120</v>
      </c>
      <c r="AG82">
        <f t="shared" si="99"/>
        <v>120</v>
      </c>
      <c r="AH82">
        <f t="shared" si="99"/>
        <v>120</v>
      </c>
      <c r="AI82">
        <f t="shared" si="99"/>
        <v>120</v>
      </c>
      <c r="AJ82" t="e">
        <f t="shared" si="58"/>
        <v>#DIV/0!</v>
      </c>
      <c r="AL82" s="22">
        <f t="shared" si="71"/>
        <v>137</v>
      </c>
      <c r="AM82">
        <f t="shared" si="72"/>
        <v>120</v>
      </c>
      <c r="AN82">
        <f t="shared" si="72"/>
        <v>120</v>
      </c>
      <c r="AO82">
        <f t="shared" si="72"/>
        <v>120</v>
      </c>
      <c r="AP82">
        <f t="shared" si="72"/>
        <v>120</v>
      </c>
      <c r="AQ82">
        <f t="shared" si="72"/>
        <v>120</v>
      </c>
      <c r="AR82" s="24" t="e">
        <f t="shared" si="73"/>
        <v>#DIV/0!</v>
      </c>
      <c r="AS82">
        <f t="shared" si="74"/>
        <v>137</v>
      </c>
      <c r="AT82">
        <f t="shared" si="92"/>
        <v>0</v>
      </c>
      <c r="AU82">
        <f t="shared" si="93"/>
        <v>0</v>
      </c>
      <c r="AV82">
        <f t="shared" si="75"/>
        <v>0</v>
      </c>
      <c r="AW82">
        <f t="shared" si="94"/>
        <v>0</v>
      </c>
      <c r="AY82">
        <f t="shared" si="95"/>
        <v>0</v>
      </c>
      <c r="AZ82">
        <f t="shared" si="96"/>
        <v>0</v>
      </c>
      <c r="BA82">
        <f t="shared" si="97"/>
        <v>0</v>
      </c>
      <c r="BB82">
        <f t="shared" si="76"/>
        <v>0</v>
      </c>
      <c r="BC82">
        <f>AY43</f>
        <v>87293.59841503567</v>
      </c>
      <c r="BD82" s="22">
        <f>AD43</f>
        <v>98</v>
      </c>
      <c r="BE82">
        <f t="shared" si="77"/>
        <v>137</v>
      </c>
      <c r="BF82">
        <f t="shared" si="78"/>
        <v>120</v>
      </c>
      <c r="BG82">
        <f t="shared" si="78"/>
        <v>120</v>
      </c>
      <c r="BH82">
        <f t="shared" si="78"/>
        <v>120</v>
      </c>
      <c r="BI82">
        <f t="shared" si="78"/>
        <v>120</v>
      </c>
      <c r="BJ82">
        <f t="shared" si="78"/>
        <v>120</v>
      </c>
      <c r="BK82" t="e">
        <f t="shared" si="79"/>
        <v>#DIV/0!</v>
      </c>
      <c r="BN82">
        <f t="shared" si="80"/>
        <v>0</v>
      </c>
      <c r="BO82">
        <f t="shared" si="81"/>
        <v>0</v>
      </c>
      <c r="BP82">
        <f t="shared" si="82"/>
        <v>0</v>
      </c>
      <c r="BZ82" s="21"/>
      <c r="CA82" s="21"/>
      <c r="CP82">
        <f t="shared" si="98"/>
        <v>87</v>
      </c>
      <c r="CQ82" s="11" t="s">
        <v>144</v>
      </c>
      <c r="CR82" s="11" t="s">
        <v>145</v>
      </c>
    </row>
    <row r="83" spans="2:96" ht="12.75">
      <c r="B83">
        <f t="shared" si="83"/>
        <v>138</v>
      </c>
      <c r="C83" s="11" t="str">
        <f t="shared" si="59"/>
        <v>1.000000</v>
      </c>
      <c r="D83" s="11">
        <f t="shared" si="60"/>
        <v>1</v>
      </c>
      <c r="E83" t="str">
        <f t="shared" si="61"/>
        <v>1.000000</v>
      </c>
      <c r="F83">
        <f t="shared" si="62"/>
        <v>1</v>
      </c>
      <c r="G83">
        <f t="shared" si="84"/>
        <v>0</v>
      </c>
      <c r="H83">
        <f t="shared" si="63"/>
        <v>0</v>
      </c>
      <c r="I83">
        <f t="shared" si="64"/>
        <v>0</v>
      </c>
      <c r="J83" s="15">
        <f t="shared" si="65"/>
        <v>0</v>
      </c>
      <c r="K83" s="15">
        <f t="shared" si="56"/>
        <v>0</v>
      </c>
      <c r="L83" s="15">
        <f t="shared" si="66"/>
        <v>0</v>
      </c>
      <c r="M83" s="16" t="e">
        <f t="shared" si="67"/>
        <v>#DIV/0!</v>
      </c>
      <c r="N83" s="16" t="e">
        <f t="shared" si="68"/>
        <v>#DIV/0!</v>
      </c>
      <c r="O83">
        <f>G42</f>
        <v>30241.00224912876</v>
      </c>
      <c r="P83">
        <f>B42</f>
        <v>97</v>
      </c>
      <c r="R83" s="19">
        <f t="shared" si="69"/>
        <v>138</v>
      </c>
      <c r="S83">
        <f t="shared" si="85"/>
        <v>0</v>
      </c>
      <c r="T83">
        <f t="shared" si="86"/>
        <v>0</v>
      </c>
      <c r="U83">
        <f t="shared" si="87"/>
        <v>0</v>
      </c>
      <c r="V83" s="15">
        <f t="shared" si="88"/>
        <v>0</v>
      </c>
      <c r="W83" s="15">
        <f t="shared" si="57"/>
        <v>0</v>
      </c>
      <c r="X83" s="15">
        <f t="shared" si="89"/>
        <v>0</v>
      </c>
      <c r="Y83" s="16" t="e">
        <f t="shared" si="90"/>
        <v>#DIV/0!</v>
      </c>
      <c r="Z83" s="16" t="e">
        <f t="shared" si="91"/>
        <v>#DIV/0!</v>
      </c>
      <c r="AA83">
        <f>S42</f>
        <v>86078.14334662729</v>
      </c>
      <c r="AB83" s="22">
        <f>R42</f>
        <v>97</v>
      </c>
      <c r="AD83">
        <f t="shared" si="70"/>
        <v>138</v>
      </c>
      <c r="AE83">
        <f t="shared" si="99"/>
        <v>120</v>
      </c>
      <c r="AF83">
        <f t="shared" si="99"/>
        <v>120</v>
      </c>
      <c r="AG83">
        <f t="shared" si="99"/>
        <v>120</v>
      </c>
      <c r="AH83">
        <f t="shared" si="99"/>
        <v>120</v>
      </c>
      <c r="AI83">
        <f t="shared" si="99"/>
        <v>120</v>
      </c>
      <c r="AJ83" t="e">
        <f t="shared" si="58"/>
        <v>#DIV/0!</v>
      </c>
      <c r="AL83" s="22">
        <f t="shared" si="71"/>
        <v>138</v>
      </c>
      <c r="AM83">
        <f t="shared" si="72"/>
        <v>120</v>
      </c>
      <c r="AN83">
        <f t="shared" si="72"/>
        <v>120</v>
      </c>
      <c r="AO83">
        <f t="shared" si="72"/>
        <v>120</v>
      </c>
      <c r="AP83">
        <f t="shared" si="72"/>
        <v>120</v>
      </c>
      <c r="AQ83">
        <f t="shared" si="72"/>
        <v>120</v>
      </c>
      <c r="AR83" s="24" t="e">
        <f t="shared" si="73"/>
        <v>#DIV/0!</v>
      </c>
      <c r="AS83">
        <f t="shared" si="74"/>
        <v>138</v>
      </c>
      <c r="AT83">
        <f t="shared" si="92"/>
        <v>0</v>
      </c>
      <c r="AU83">
        <f t="shared" si="93"/>
        <v>0</v>
      </c>
      <c r="AV83">
        <f t="shared" si="75"/>
        <v>0</v>
      </c>
      <c r="AW83">
        <f t="shared" si="94"/>
        <v>0</v>
      </c>
      <c r="AY83">
        <f t="shared" si="95"/>
        <v>0</v>
      </c>
      <c r="AZ83">
        <f t="shared" si="96"/>
        <v>0</v>
      </c>
      <c r="BA83">
        <f t="shared" si="97"/>
        <v>0</v>
      </c>
      <c r="BB83">
        <f t="shared" si="76"/>
        <v>0</v>
      </c>
      <c r="BC83">
        <f>AY42</f>
        <v>113716.05626920977</v>
      </c>
      <c r="BD83" s="22">
        <f>AD42</f>
        <v>97</v>
      </c>
      <c r="BE83">
        <f t="shared" si="77"/>
        <v>138</v>
      </c>
      <c r="BF83">
        <f t="shared" si="78"/>
        <v>120</v>
      </c>
      <c r="BG83">
        <f t="shared" si="78"/>
        <v>120</v>
      </c>
      <c r="BH83">
        <f t="shared" si="78"/>
        <v>120</v>
      </c>
      <c r="BI83">
        <f t="shared" si="78"/>
        <v>120</v>
      </c>
      <c r="BJ83">
        <f t="shared" si="78"/>
        <v>120</v>
      </c>
      <c r="BK83" t="e">
        <f t="shared" si="79"/>
        <v>#DIV/0!</v>
      </c>
      <c r="BN83">
        <f t="shared" si="80"/>
        <v>0</v>
      </c>
      <c r="BO83">
        <f t="shared" si="81"/>
        <v>0</v>
      </c>
      <c r="BP83">
        <f t="shared" si="82"/>
        <v>0</v>
      </c>
      <c r="BZ83" s="21"/>
      <c r="CA83" s="21"/>
      <c r="CP83">
        <f t="shared" si="98"/>
        <v>88</v>
      </c>
      <c r="CQ83" s="11" t="s">
        <v>146</v>
      </c>
      <c r="CR83" s="11" t="s">
        <v>147</v>
      </c>
    </row>
    <row r="84" spans="2:96" ht="12.75">
      <c r="B84">
        <f t="shared" si="83"/>
        <v>139</v>
      </c>
      <c r="C84" s="11" t="str">
        <f t="shared" si="59"/>
        <v>1.000000</v>
      </c>
      <c r="D84" s="11">
        <f t="shared" si="60"/>
        <v>1</v>
      </c>
      <c r="E84" t="str">
        <f t="shared" si="61"/>
        <v>1.000000</v>
      </c>
      <c r="F84">
        <f t="shared" si="62"/>
        <v>1</v>
      </c>
      <c r="G84">
        <f t="shared" si="84"/>
        <v>0</v>
      </c>
      <c r="H84">
        <f t="shared" si="63"/>
        <v>0</v>
      </c>
      <c r="I84">
        <f t="shared" si="64"/>
        <v>0</v>
      </c>
      <c r="J84" s="15">
        <f t="shared" si="65"/>
        <v>0</v>
      </c>
      <c r="K84" s="15">
        <f t="shared" si="56"/>
        <v>0</v>
      </c>
      <c r="L84" s="15">
        <f t="shared" si="66"/>
        <v>0</v>
      </c>
      <c r="M84" s="16" t="e">
        <f t="shared" si="67"/>
        <v>#DIV/0!</v>
      </c>
      <c r="N84" s="16" t="e">
        <f t="shared" si="68"/>
        <v>#DIV/0!</v>
      </c>
      <c r="O84">
        <f>G41</f>
        <v>42230.433460824</v>
      </c>
      <c r="P84">
        <f>B41</f>
        <v>96</v>
      </c>
      <c r="R84" s="19">
        <f t="shared" si="69"/>
        <v>139</v>
      </c>
      <c r="S84">
        <f t="shared" si="85"/>
        <v>0</v>
      </c>
      <c r="T84">
        <f t="shared" si="86"/>
        <v>0</v>
      </c>
      <c r="U84">
        <f t="shared" si="87"/>
        <v>0</v>
      </c>
      <c r="V84" s="15">
        <f t="shared" si="88"/>
        <v>0</v>
      </c>
      <c r="W84" s="15">
        <f t="shared" si="57"/>
        <v>0</v>
      </c>
      <c r="X84" s="15">
        <f t="shared" si="89"/>
        <v>0</v>
      </c>
      <c r="Y84" s="16" t="e">
        <f t="shared" si="90"/>
        <v>#DIV/0!</v>
      </c>
      <c r="Z84" s="16" t="e">
        <f t="shared" si="91"/>
        <v>#DIV/0!</v>
      </c>
      <c r="AA84">
        <f>S41</f>
        <v>108326.03637032911</v>
      </c>
      <c r="AB84" s="22">
        <f>R41</f>
        <v>96</v>
      </c>
      <c r="AD84">
        <f t="shared" si="70"/>
        <v>139</v>
      </c>
      <c r="AE84">
        <f t="shared" si="99"/>
        <v>120</v>
      </c>
      <c r="AF84">
        <f t="shared" si="99"/>
        <v>120</v>
      </c>
      <c r="AG84">
        <f t="shared" si="99"/>
        <v>120</v>
      </c>
      <c r="AH84">
        <f t="shared" si="99"/>
        <v>120</v>
      </c>
      <c r="AI84">
        <f t="shared" si="99"/>
        <v>120</v>
      </c>
      <c r="AJ84" t="e">
        <f t="shared" si="58"/>
        <v>#DIV/0!</v>
      </c>
      <c r="AL84" s="22">
        <f t="shared" si="71"/>
        <v>139</v>
      </c>
      <c r="AM84">
        <f t="shared" si="72"/>
        <v>120</v>
      </c>
      <c r="AN84">
        <f t="shared" si="72"/>
        <v>120</v>
      </c>
      <c r="AO84">
        <f t="shared" si="72"/>
        <v>120</v>
      </c>
      <c r="AP84">
        <f t="shared" si="72"/>
        <v>120</v>
      </c>
      <c r="AQ84">
        <f t="shared" si="72"/>
        <v>120</v>
      </c>
      <c r="AR84" s="24" t="e">
        <f t="shared" si="73"/>
        <v>#DIV/0!</v>
      </c>
      <c r="AS84">
        <f t="shared" si="74"/>
        <v>139</v>
      </c>
      <c r="AT84">
        <f t="shared" si="92"/>
        <v>0</v>
      </c>
      <c r="AU84">
        <f t="shared" si="93"/>
        <v>0</v>
      </c>
      <c r="AV84">
        <f t="shared" si="75"/>
        <v>0</v>
      </c>
      <c r="AW84">
        <f t="shared" si="94"/>
        <v>0</v>
      </c>
      <c r="AY84">
        <f t="shared" si="95"/>
        <v>0</v>
      </c>
      <c r="AZ84">
        <f t="shared" si="96"/>
        <v>0</v>
      </c>
      <c r="BA84">
        <f t="shared" si="97"/>
        <v>0</v>
      </c>
      <c r="BB84">
        <f t="shared" si="76"/>
        <v>0</v>
      </c>
      <c r="BC84">
        <f>AY41</f>
        <v>145981.814360141</v>
      </c>
      <c r="BD84" s="22">
        <f>AD41</f>
        <v>96</v>
      </c>
      <c r="BE84">
        <f t="shared" si="77"/>
        <v>139</v>
      </c>
      <c r="BF84">
        <f t="shared" si="78"/>
        <v>120</v>
      </c>
      <c r="BG84">
        <f t="shared" si="78"/>
        <v>120</v>
      </c>
      <c r="BH84">
        <f t="shared" si="78"/>
        <v>120</v>
      </c>
      <c r="BI84">
        <f t="shared" si="78"/>
        <v>120</v>
      </c>
      <c r="BJ84">
        <f t="shared" si="78"/>
        <v>120</v>
      </c>
      <c r="BK84" t="e">
        <f t="shared" si="79"/>
        <v>#DIV/0!</v>
      </c>
      <c r="BN84">
        <f t="shared" si="80"/>
        <v>0</v>
      </c>
      <c r="BO84">
        <f t="shared" si="81"/>
        <v>0</v>
      </c>
      <c r="BP84">
        <f t="shared" si="82"/>
        <v>0</v>
      </c>
      <c r="BZ84" s="21"/>
      <c r="CA84" s="21"/>
      <c r="CP84">
        <f t="shared" si="98"/>
        <v>89</v>
      </c>
      <c r="CQ84" s="11" t="s">
        <v>148</v>
      </c>
      <c r="CR84" s="11" t="s">
        <v>149</v>
      </c>
    </row>
    <row r="85" spans="2:96" ht="12.75">
      <c r="B85">
        <f t="shared" si="83"/>
        <v>140</v>
      </c>
      <c r="C85" s="11" t="str">
        <f t="shared" si="59"/>
        <v>1.000000</v>
      </c>
      <c r="D85" s="11">
        <f t="shared" si="60"/>
        <v>1</v>
      </c>
      <c r="E85" t="str">
        <f t="shared" si="61"/>
        <v>1.000000</v>
      </c>
      <c r="F85">
        <f t="shared" si="62"/>
        <v>1</v>
      </c>
      <c r="G85">
        <f t="shared" si="84"/>
        <v>0</v>
      </c>
      <c r="H85">
        <f t="shared" si="63"/>
        <v>0</v>
      </c>
      <c r="I85">
        <f t="shared" si="64"/>
        <v>0</v>
      </c>
      <c r="J85" s="15">
        <f t="shared" si="65"/>
        <v>0</v>
      </c>
      <c r="K85" s="15">
        <f t="shared" si="56"/>
        <v>0</v>
      </c>
      <c r="L85" s="15">
        <f t="shared" si="66"/>
        <v>0</v>
      </c>
      <c r="M85" s="16" t="e">
        <f t="shared" si="67"/>
        <v>#DIV/0!</v>
      </c>
      <c r="N85" s="16" t="e">
        <f t="shared" si="68"/>
        <v>#DIV/0!</v>
      </c>
      <c r="O85">
        <f>G40</f>
        <v>57651.760539220675</v>
      </c>
      <c r="P85">
        <f>B40</f>
        <v>95</v>
      </c>
      <c r="R85" s="19">
        <f t="shared" si="69"/>
        <v>140</v>
      </c>
      <c r="S85">
        <f t="shared" si="85"/>
        <v>0</v>
      </c>
      <c r="T85">
        <f t="shared" si="86"/>
        <v>0</v>
      </c>
      <c r="U85">
        <f t="shared" si="87"/>
        <v>0</v>
      </c>
      <c r="V85" s="15">
        <f t="shared" si="88"/>
        <v>0</v>
      </c>
      <c r="W85" s="15">
        <f t="shared" si="57"/>
        <v>0</v>
      </c>
      <c r="X85" s="15">
        <f t="shared" si="89"/>
        <v>0</v>
      </c>
      <c r="Y85" s="16" t="e">
        <f t="shared" si="90"/>
        <v>#DIV/0!</v>
      </c>
      <c r="Z85" s="16" t="e">
        <f t="shared" si="91"/>
        <v>#DIV/0!</v>
      </c>
      <c r="AA85">
        <f>S40</f>
        <v>134484.47762958135</v>
      </c>
      <c r="AB85" s="22">
        <f>R40</f>
        <v>95</v>
      </c>
      <c r="AD85">
        <f t="shared" si="70"/>
        <v>140</v>
      </c>
      <c r="AE85">
        <f t="shared" si="99"/>
        <v>120</v>
      </c>
      <c r="AF85">
        <f t="shared" si="99"/>
        <v>120</v>
      </c>
      <c r="AG85">
        <f t="shared" si="99"/>
        <v>120</v>
      </c>
      <c r="AH85">
        <f t="shared" si="99"/>
        <v>120</v>
      </c>
      <c r="AI85">
        <f t="shared" si="99"/>
        <v>120</v>
      </c>
      <c r="AJ85" t="e">
        <f t="shared" si="58"/>
        <v>#DIV/0!</v>
      </c>
      <c r="AL85" s="22">
        <f t="shared" si="71"/>
        <v>140</v>
      </c>
      <c r="AM85">
        <f t="shared" si="72"/>
        <v>120</v>
      </c>
      <c r="AN85">
        <f t="shared" si="72"/>
        <v>120</v>
      </c>
      <c r="AO85">
        <f t="shared" si="72"/>
        <v>120</v>
      </c>
      <c r="AP85">
        <f t="shared" si="72"/>
        <v>120</v>
      </c>
      <c r="AQ85">
        <f t="shared" si="72"/>
        <v>120</v>
      </c>
      <c r="AR85" s="24" t="e">
        <f t="shared" si="73"/>
        <v>#DIV/0!</v>
      </c>
      <c r="AS85">
        <f t="shared" si="74"/>
        <v>140</v>
      </c>
      <c r="AT85">
        <f t="shared" si="92"/>
        <v>0</v>
      </c>
      <c r="AU85">
        <f t="shared" si="93"/>
        <v>0</v>
      </c>
      <c r="AV85">
        <f t="shared" si="75"/>
        <v>0</v>
      </c>
      <c r="AW85">
        <f t="shared" si="94"/>
        <v>0</v>
      </c>
      <c r="AY85">
        <f t="shared" si="95"/>
        <v>0</v>
      </c>
      <c r="AZ85">
        <f t="shared" si="96"/>
        <v>0</v>
      </c>
      <c r="BA85">
        <f t="shared" si="97"/>
        <v>0</v>
      </c>
      <c r="BB85">
        <f t="shared" si="76"/>
        <v>0</v>
      </c>
      <c r="BC85">
        <f>AY40</f>
        <v>184382.97126825908</v>
      </c>
      <c r="BD85" s="22">
        <f>AD40</f>
        <v>95</v>
      </c>
      <c r="BE85">
        <f t="shared" si="77"/>
        <v>140</v>
      </c>
      <c r="BF85">
        <f t="shared" si="78"/>
        <v>120</v>
      </c>
      <c r="BG85">
        <f t="shared" si="78"/>
        <v>120</v>
      </c>
      <c r="BH85">
        <f t="shared" si="78"/>
        <v>120</v>
      </c>
      <c r="BI85">
        <f t="shared" si="78"/>
        <v>120</v>
      </c>
      <c r="BJ85">
        <f t="shared" si="78"/>
        <v>120</v>
      </c>
      <c r="BK85" t="e">
        <f t="shared" si="79"/>
        <v>#DIV/0!</v>
      </c>
      <c r="BN85">
        <f t="shared" si="80"/>
        <v>0</v>
      </c>
      <c r="BO85">
        <f t="shared" si="81"/>
        <v>0</v>
      </c>
      <c r="BP85">
        <f t="shared" si="82"/>
        <v>0</v>
      </c>
      <c r="BZ85" s="21"/>
      <c r="CA85" s="21"/>
      <c r="CP85">
        <f t="shared" si="98"/>
        <v>90</v>
      </c>
      <c r="CQ85" s="11" t="s">
        <v>150</v>
      </c>
      <c r="CR85" s="11" t="s">
        <v>151</v>
      </c>
    </row>
    <row r="86" spans="2:96" ht="12.75">
      <c r="B86">
        <f t="shared" si="83"/>
        <v>141</v>
      </c>
      <c r="C86" s="11" t="str">
        <f t="shared" si="59"/>
        <v>1.000000</v>
      </c>
      <c r="D86" s="11">
        <f t="shared" si="60"/>
        <v>1</v>
      </c>
      <c r="E86" t="str">
        <f t="shared" si="61"/>
        <v>1.000000</v>
      </c>
      <c r="F86">
        <f t="shared" si="62"/>
        <v>1</v>
      </c>
      <c r="G86">
        <f t="shared" si="84"/>
        <v>0</v>
      </c>
      <c r="H86">
        <f t="shared" si="63"/>
        <v>0</v>
      </c>
      <c r="I86">
        <f t="shared" si="64"/>
        <v>0</v>
      </c>
      <c r="J86" s="15">
        <f t="shared" si="65"/>
        <v>0</v>
      </c>
      <c r="K86" s="15">
        <f t="shared" si="56"/>
        <v>0</v>
      </c>
      <c r="L86" s="15">
        <f t="shared" si="66"/>
        <v>0</v>
      </c>
      <c r="M86" s="16" t="e">
        <f t="shared" si="67"/>
        <v>#DIV/0!</v>
      </c>
      <c r="N86" s="16" t="e">
        <f t="shared" si="68"/>
        <v>#DIV/0!</v>
      </c>
      <c r="O86">
        <f>G39</f>
        <v>76940.10671089511</v>
      </c>
      <c r="P86">
        <f>B39</f>
        <v>94</v>
      </c>
      <c r="R86" s="19">
        <f t="shared" si="69"/>
        <v>141</v>
      </c>
      <c r="S86">
        <f t="shared" si="85"/>
        <v>0</v>
      </c>
      <c r="T86">
        <f t="shared" si="86"/>
        <v>0</v>
      </c>
      <c r="U86">
        <f t="shared" si="87"/>
        <v>0</v>
      </c>
      <c r="V86" s="15">
        <f t="shared" si="88"/>
        <v>0</v>
      </c>
      <c r="W86" s="15">
        <f t="shared" si="57"/>
        <v>0</v>
      </c>
      <c r="X86" s="15">
        <f t="shared" si="89"/>
        <v>0</v>
      </c>
      <c r="Y86" s="16" t="e">
        <f t="shared" si="90"/>
        <v>#DIV/0!</v>
      </c>
      <c r="Z86" s="16" t="e">
        <f t="shared" si="91"/>
        <v>#DIV/0!</v>
      </c>
      <c r="AA86">
        <f>S39</f>
        <v>164567.19660105818</v>
      </c>
      <c r="AB86" s="22">
        <f>R39</f>
        <v>94</v>
      </c>
      <c r="AD86">
        <f t="shared" si="70"/>
        <v>141</v>
      </c>
      <c r="AE86">
        <f t="shared" si="99"/>
        <v>120</v>
      </c>
      <c r="AF86">
        <f t="shared" si="99"/>
        <v>120</v>
      </c>
      <c r="AG86">
        <f t="shared" si="99"/>
        <v>120</v>
      </c>
      <c r="AH86">
        <f t="shared" si="99"/>
        <v>120</v>
      </c>
      <c r="AI86">
        <f t="shared" si="99"/>
        <v>120</v>
      </c>
      <c r="AJ86" t="e">
        <f t="shared" si="58"/>
        <v>#DIV/0!</v>
      </c>
      <c r="AL86" s="22">
        <f t="shared" si="71"/>
        <v>141</v>
      </c>
      <c r="AM86">
        <f t="shared" si="72"/>
        <v>120</v>
      </c>
      <c r="AN86">
        <f t="shared" si="72"/>
        <v>120</v>
      </c>
      <c r="AO86">
        <f t="shared" si="72"/>
        <v>120</v>
      </c>
      <c r="AP86">
        <f t="shared" si="72"/>
        <v>120</v>
      </c>
      <c r="AQ86">
        <f t="shared" si="72"/>
        <v>120</v>
      </c>
      <c r="AR86" s="24" t="e">
        <f t="shared" si="73"/>
        <v>#DIV/0!</v>
      </c>
      <c r="AS86">
        <f t="shared" si="74"/>
        <v>141</v>
      </c>
      <c r="AT86">
        <f t="shared" si="92"/>
        <v>0</v>
      </c>
      <c r="AU86">
        <f t="shared" si="93"/>
        <v>0</v>
      </c>
      <c r="AV86">
        <f t="shared" si="75"/>
        <v>0</v>
      </c>
      <c r="AW86">
        <f t="shared" si="94"/>
        <v>0</v>
      </c>
      <c r="AY86">
        <f t="shared" si="95"/>
        <v>0</v>
      </c>
      <c r="AZ86">
        <f t="shared" si="96"/>
        <v>0</v>
      </c>
      <c r="BA86">
        <f t="shared" si="97"/>
        <v>0</v>
      </c>
      <c r="BB86">
        <f t="shared" si="76"/>
        <v>0</v>
      </c>
      <c r="BC86">
        <f>AY39</f>
        <v>228845.48564435483</v>
      </c>
      <c r="BD86" s="22">
        <f>AD39</f>
        <v>94</v>
      </c>
      <c r="BE86">
        <f t="shared" si="77"/>
        <v>141</v>
      </c>
      <c r="BF86">
        <f t="shared" si="78"/>
        <v>120</v>
      </c>
      <c r="BG86">
        <f t="shared" si="78"/>
        <v>120</v>
      </c>
      <c r="BH86">
        <f t="shared" si="78"/>
        <v>120</v>
      </c>
      <c r="BI86">
        <f t="shared" si="78"/>
        <v>120</v>
      </c>
      <c r="BJ86">
        <f t="shared" si="78"/>
        <v>120</v>
      </c>
      <c r="BK86" t="e">
        <f t="shared" si="79"/>
        <v>#DIV/0!</v>
      </c>
      <c r="BN86">
        <f t="shared" si="80"/>
        <v>0</v>
      </c>
      <c r="BO86">
        <f t="shared" si="81"/>
        <v>0</v>
      </c>
      <c r="BP86">
        <f t="shared" si="82"/>
        <v>0</v>
      </c>
      <c r="BZ86" s="21"/>
      <c r="CA86" s="21"/>
      <c r="CP86">
        <f t="shared" si="98"/>
        <v>91</v>
      </c>
      <c r="CQ86" s="11" t="s">
        <v>152</v>
      </c>
      <c r="CR86" s="11" t="s">
        <v>153</v>
      </c>
    </row>
    <row r="87" spans="2:96" ht="12.75">
      <c r="B87">
        <f t="shared" si="83"/>
        <v>142</v>
      </c>
      <c r="C87" s="11" t="str">
        <f t="shared" si="59"/>
        <v>1.000000</v>
      </c>
      <c r="D87" s="11">
        <f t="shared" si="60"/>
        <v>1</v>
      </c>
      <c r="E87" t="str">
        <f t="shared" si="61"/>
        <v>1.000000</v>
      </c>
      <c r="F87">
        <f t="shared" si="62"/>
        <v>1</v>
      </c>
      <c r="G87">
        <f t="shared" si="84"/>
        <v>0</v>
      </c>
      <c r="H87">
        <f t="shared" si="63"/>
        <v>0</v>
      </c>
      <c r="I87">
        <f t="shared" si="64"/>
        <v>0</v>
      </c>
      <c r="J87" s="15">
        <f t="shared" si="65"/>
        <v>0</v>
      </c>
      <c r="K87" s="15">
        <f t="shared" si="56"/>
        <v>0</v>
      </c>
      <c r="L87" s="15">
        <f t="shared" si="66"/>
        <v>0</v>
      </c>
      <c r="M87" s="16" t="e">
        <f t="shared" si="67"/>
        <v>#DIV/0!</v>
      </c>
      <c r="N87" s="16" t="e">
        <f t="shared" si="68"/>
        <v>#DIV/0!</v>
      </c>
      <c r="O87">
        <f>G38</f>
        <v>100399.7018429141</v>
      </c>
      <c r="P87">
        <f>B38</f>
        <v>93</v>
      </c>
      <c r="R87" s="19">
        <f t="shared" si="69"/>
        <v>142</v>
      </c>
      <c r="S87">
        <f t="shared" si="85"/>
        <v>0</v>
      </c>
      <c r="T87">
        <f t="shared" si="86"/>
        <v>0</v>
      </c>
      <c r="U87">
        <f t="shared" si="87"/>
        <v>0</v>
      </c>
      <c r="V87" s="15">
        <f t="shared" si="88"/>
        <v>0</v>
      </c>
      <c r="W87" s="15">
        <f t="shared" si="57"/>
        <v>0</v>
      </c>
      <c r="X87" s="15">
        <f t="shared" si="89"/>
        <v>0</v>
      </c>
      <c r="Y87" s="16" t="e">
        <f t="shared" si="90"/>
        <v>#DIV/0!</v>
      </c>
      <c r="Z87" s="16" t="e">
        <f t="shared" si="91"/>
        <v>#DIV/0!</v>
      </c>
      <c r="AA87">
        <f>S38</f>
        <v>198377.22161206775</v>
      </c>
      <c r="AB87" s="22">
        <f>R38</f>
        <v>93</v>
      </c>
      <c r="AD87">
        <f t="shared" si="70"/>
        <v>142</v>
      </c>
      <c r="AE87">
        <f t="shared" si="99"/>
        <v>120</v>
      </c>
      <c r="AF87">
        <f t="shared" si="99"/>
        <v>120</v>
      </c>
      <c r="AG87">
        <f t="shared" si="99"/>
        <v>120</v>
      </c>
      <c r="AH87">
        <f t="shared" si="99"/>
        <v>120</v>
      </c>
      <c r="AI87">
        <f t="shared" si="99"/>
        <v>120</v>
      </c>
      <c r="AJ87" t="e">
        <f t="shared" si="58"/>
        <v>#DIV/0!</v>
      </c>
      <c r="AL87" s="22">
        <f t="shared" si="71"/>
        <v>142</v>
      </c>
      <c r="AM87">
        <f t="shared" si="72"/>
        <v>120</v>
      </c>
      <c r="AN87">
        <f t="shared" si="72"/>
        <v>120</v>
      </c>
      <c r="AO87">
        <f t="shared" si="72"/>
        <v>120</v>
      </c>
      <c r="AP87">
        <f t="shared" si="72"/>
        <v>120</v>
      </c>
      <c r="AQ87">
        <f t="shared" si="72"/>
        <v>120</v>
      </c>
      <c r="AR87" s="24" t="e">
        <f t="shared" si="73"/>
        <v>#DIV/0!</v>
      </c>
      <c r="AS87">
        <f t="shared" si="74"/>
        <v>142</v>
      </c>
      <c r="AT87">
        <f t="shared" si="92"/>
        <v>0</v>
      </c>
      <c r="AU87">
        <f t="shared" si="93"/>
        <v>0</v>
      </c>
      <c r="AV87">
        <f t="shared" si="75"/>
        <v>0</v>
      </c>
      <c r="AW87">
        <f t="shared" si="94"/>
        <v>0</v>
      </c>
      <c r="AY87">
        <f t="shared" si="95"/>
        <v>0</v>
      </c>
      <c r="AZ87">
        <f t="shared" si="96"/>
        <v>0</v>
      </c>
      <c r="BA87">
        <f t="shared" si="97"/>
        <v>0</v>
      </c>
      <c r="BB87">
        <f t="shared" si="76"/>
        <v>0</v>
      </c>
      <c r="BC87">
        <f>AY38</f>
        <v>278859.90955270437</v>
      </c>
      <c r="BD87" s="22">
        <f>AD38</f>
        <v>93</v>
      </c>
      <c r="BE87">
        <f t="shared" si="77"/>
        <v>142</v>
      </c>
      <c r="BF87">
        <f t="shared" si="78"/>
        <v>120</v>
      </c>
      <c r="BG87">
        <f t="shared" si="78"/>
        <v>120</v>
      </c>
      <c r="BH87">
        <f t="shared" si="78"/>
        <v>120</v>
      </c>
      <c r="BI87">
        <f t="shared" si="78"/>
        <v>120</v>
      </c>
      <c r="BJ87">
        <f t="shared" si="78"/>
        <v>120</v>
      </c>
      <c r="BK87" t="e">
        <f t="shared" si="79"/>
        <v>#DIV/0!</v>
      </c>
      <c r="BN87">
        <f t="shared" si="80"/>
        <v>0</v>
      </c>
      <c r="BO87">
        <f t="shared" si="81"/>
        <v>0</v>
      </c>
      <c r="BP87">
        <f t="shared" si="82"/>
        <v>0</v>
      </c>
      <c r="BZ87" s="21"/>
      <c r="CA87" s="21"/>
      <c r="CP87">
        <f t="shared" si="98"/>
        <v>92</v>
      </c>
      <c r="CQ87" s="11" t="s">
        <v>154</v>
      </c>
      <c r="CR87" s="11" t="s">
        <v>155</v>
      </c>
    </row>
    <row r="88" spans="2:96" ht="12.75">
      <c r="B88">
        <f t="shared" si="83"/>
        <v>143</v>
      </c>
      <c r="C88" s="11" t="str">
        <f t="shared" si="59"/>
        <v>1.000000</v>
      </c>
      <c r="D88" s="11">
        <f t="shared" si="60"/>
        <v>1</v>
      </c>
      <c r="E88" t="str">
        <f t="shared" si="61"/>
        <v>1.000000</v>
      </c>
      <c r="F88">
        <f t="shared" si="62"/>
        <v>1</v>
      </c>
      <c r="G88">
        <f t="shared" si="84"/>
        <v>0</v>
      </c>
      <c r="H88">
        <f t="shared" si="63"/>
        <v>0</v>
      </c>
      <c r="I88">
        <f t="shared" si="64"/>
        <v>0</v>
      </c>
      <c r="J88" s="15">
        <f t="shared" si="65"/>
        <v>0</v>
      </c>
      <c r="K88" s="15">
        <f t="shared" si="56"/>
        <v>0</v>
      </c>
      <c r="L88" s="15">
        <f t="shared" si="66"/>
        <v>0</v>
      </c>
      <c r="M88" s="16" t="e">
        <f t="shared" si="67"/>
        <v>#DIV/0!</v>
      </c>
      <c r="N88" s="16" t="e">
        <f t="shared" si="68"/>
        <v>#DIV/0!</v>
      </c>
      <c r="O88">
        <f>G37</f>
        <v>128159.74296863536</v>
      </c>
      <c r="P88">
        <f>B37</f>
        <v>92</v>
      </c>
      <c r="R88" s="19">
        <f t="shared" si="69"/>
        <v>143</v>
      </c>
      <c r="S88">
        <f t="shared" si="85"/>
        <v>0</v>
      </c>
      <c r="T88">
        <f t="shared" si="86"/>
        <v>0</v>
      </c>
      <c r="U88">
        <f t="shared" si="87"/>
        <v>0</v>
      </c>
      <c r="V88" s="15">
        <f t="shared" si="88"/>
        <v>0</v>
      </c>
      <c r="W88" s="15">
        <f t="shared" si="57"/>
        <v>0</v>
      </c>
      <c r="X88" s="15">
        <f t="shared" si="89"/>
        <v>0</v>
      </c>
      <c r="Y88" s="16" t="e">
        <f t="shared" si="90"/>
        <v>#DIV/0!</v>
      </c>
      <c r="Z88" s="16" t="e">
        <f t="shared" si="91"/>
        <v>#DIV/0!</v>
      </c>
      <c r="AA88">
        <f>S37</f>
        <v>235495.56093561798</v>
      </c>
      <c r="AB88" s="22">
        <f>R37</f>
        <v>92</v>
      </c>
      <c r="AD88">
        <f t="shared" si="70"/>
        <v>143</v>
      </c>
      <c r="AE88">
        <f t="shared" si="99"/>
        <v>120</v>
      </c>
      <c r="AF88">
        <f t="shared" si="99"/>
        <v>120</v>
      </c>
      <c r="AG88">
        <f t="shared" si="99"/>
        <v>120</v>
      </c>
      <c r="AH88">
        <f t="shared" si="99"/>
        <v>120</v>
      </c>
      <c r="AI88">
        <f t="shared" si="99"/>
        <v>120</v>
      </c>
      <c r="AJ88" t="e">
        <f t="shared" si="58"/>
        <v>#DIV/0!</v>
      </c>
      <c r="AL88" s="22">
        <f t="shared" si="71"/>
        <v>143</v>
      </c>
      <c r="AM88">
        <f t="shared" si="72"/>
        <v>120</v>
      </c>
      <c r="AN88">
        <f t="shared" si="72"/>
        <v>120</v>
      </c>
      <c r="AO88">
        <f t="shared" si="72"/>
        <v>120</v>
      </c>
      <c r="AP88">
        <f t="shared" si="72"/>
        <v>120</v>
      </c>
      <c r="AQ88">
        <f t="shared" si="72"/>
        <v>120</v>
      </c>
      <c r="AR88" s="24" t="e">
        <f t="shared" si="73"/>
        <v>#DIV/0!</v>
      </c>
      <c r="AS88">
        <f t="shared" si="74"/>
        <v>143</v>
      </c>
      <c r="AT88">
        <f t="shared" si="92"/>
        <v>0</v>
      </c>
      <c r="AU88">
        <f t="shared" si="93"/>
        <v>0</v>
      </c>
      <c r="AV88">
        <f t="shared" si="75"/>
        <v>0</v>
      </c>
      <c r="AW88">
        <f t="shared" si="94"/>
        <v>0</v>
      </c>
      <c r="AY88">
        <f t="shared" si="95"/>
        <v>0</v>
      </c>
      <c r="AZ88">
        <f t="shared" si="96"/>
        <v>0</v>
      </c>
      <c r="BA88">
        <f t="shared" si="97"/>
        <v>0</v>
      </c>
      <c r="BB88">
        <f t="shared" si="76"/>
        <v>0</v>
      </c>
      <c r="BC88">
        <f>AY37</f>
        <v>333474.2533444897</v>
      </c>
      <c r="BD88" s="22">
        <f>AD37</f>
        <v>92</v>
      </c>
      <c r="BE88">
        <f t="shared" si="77"/>
        <v>143</v>
      </c>
      <c r="BF88">
        <f t="shared" si="78"/>
        <v>120</v>
      </c>
      <c r="BG88">
        <f t="shared" si="78"/>
        <v>120</v>
      </c>
      <c r="BH88">
        <f t="shared" si="78"/>
        <v>120</v>
      </c>
      <c r="BI88">
        <f t="shared" si="78"/>
        <v>120</v>
      </c>
      <c r="BJ88">
        <f t="shared" si="78"/>
        <v>120</v>
      </c>
      <c r="BK88" t="e">
        <f t="shared" si="79"/>
        <v>#DIV/0!</v>
      </c>
      <c r="BN88">
        <f t="shared" si="80"/>
        <v>0</v>
      </c>
      <c r="BO88">
        <f t="shared" si="81"/>
        <v>0</v>
      </c>
      <c r="BP88">
        <f t="shared" si="82"/>
        <v>0</v>
      </c>
      <c r="BZ88" s="21"/>
      <c r="CA88" s="21"/>
      <c r="CP88">
        <f t="shared" si="98"/>
        <v>93</v>
      </c>
      <c r="CQ88" s="11" t="s">
        <v>156</v>
      </c>
      <c r="CR88" s="11" t="s">
        <v>157</v>
      </c>
    </row>
    <row r="89" spans="2:96" ht="12.75">
      <c r="B89">
        <f t="shared" si="83"/>
        <v>144</v>
      </c>
      <c r="C89" s="11" t="str">
        <f t="shared" si="59"/>
        <v>1.000000</v>
      </c>
      <c r="D89" s="11">
        <f t="shared" si="60"/>
        <v>1</v>
      </c>
      <c r="E89" t="str">
        <f t="shared" si="61"/>
        <v>1.000000</v>
      </c>
      <c r="F89">
        <f t="shared" si="62"/>
        <v>1</v>
      </c>
      <c r="G89">
        <f t="shared" si="84"/>
        <v>0</v>
      </c>
      <c r="H89">
        <f t="shared" si="63"/>
        <v>0</v>
      </c>
      <c r="I89">
        <f t="shared" si="64"/>
        <v>0</v>
      </c>
      <c r="J89" s="15">
        <f t="shared" si="65"/>
        <v>0</v>
      </c>
      <c r="K89" s="15">
        <f t="shared" si="56"/>
        <v>0</v>
      </c>
      <c r="L89" s="15">
        <f t="shared" si="66"/>
        <v>0</v>
      </c>
      <c r="M89" s="16" t="e">
        <f t="shared" si="67"/>
        <v>#DIV/0!</v>
      </c>
      <c r="N89" s="16" t="e">
        <f t="shared" si="68"/>
        <v>#DIV/0!</v>
      </c>
      <c r="O89">
        <f>G36</f>
        <v>160153.43440660927</v>
      </c>
      <c r="P89">
        <f>B36</f>
        <v>91</v>
      </c>
      <c r="R89" s="19">
        <f t="shared" si="69"/>
        <v>144</v>
      </c>
      <c r="S89">
        <f t="shared" si="85"/>
        <v>0</v>
      </c>
      <c r="T89">
        <f t="shared" si="86"/>
        <v>0</v>
      </c>
      <c r="U89">
        <f t="shared" si="87"/>
        <v>0</v>
      </c>
      <c r="V89" s="15">
        <f t="shared" si="88"/>
        <v>0</v>
      </c>
      <c r="W89" s="15">
        <f t="shared" si="57"/>
        <v>0</v>
      </c>
      <c r="X89" s="15">
        <f t="shared" si="89"/>
        <v>0</v>
      </c>
      <c r="Y89" s="16" t="e">
        <f t="shared" si="90"/>
        <v>#DIV/0!</v>
      </c>
      <c r="Z89" s="16" t="e">
        <f t="shared" si="91"/>
        <v>#DIV/0!</v>
      </c>
      <c r="AA89">
        <f>S36</f>
        <v>275305.89450455457</v>
      </c>
      <c r="AB89" s="22">
        <f>R36</f>
        <v>91</v>
      </c>
      <c r="AD89">
        <f t="shared" si="70"/>
        <v>144</v>
      </c>
      <c r="AE89">
        <f t="shared" si="99"/>
        <v>120</v>
      </c>
      <c r="AF89">
        <f t="shared" si="99"/>
        <v>120</v>
      </c>
      <c r="AG89">
        <f t="shared" si="99"/>
        <v>120</v>
      </c>
      <c r="AH89">
        <f t="shared" si="99"/>
        <v>120</v>
      </c>
      <c r="AI89">
        <f t="shared" si="99"/>
        <v>120</v>
      </c>
      <c r="AJ89" t="e">
        <f t="shared" si="58"/>
        <v>#DIV/0!</v>
      </c>
      <c r="AL89" s="22">
        <f t="shared" si="71"/>
        <v>144</v>
      </c>
      <c r="AM89">
        <f t="shared" si="72"/>
        <v>120</v>
      </c>
      <c r="AN89">
        <f t="shared" si="72"/>
        <v>120</v>
      </c>
      <c r="AO89">
        <f t="shared" si="72"/>
        <v>120</v>
      </c>
      <c r="AP89">
        <f t="shared" si="72"/>
        <v>120</v>
      </c>
      <c r="AQ89">
        <f t="shared" si="72"/>
        <v>120</v>
      </c>
      <c r="AR89" s="24" t="e">
        <f t="shared" si="73"/>
        <v>#DIV/0!</v>
      </c>
      <c r="AS89">
        <f t="shared" si="74"/>
        <v>144</v>
      </c>
      <c r="AT89">
        <f t="shared" si="92"/>
        <v>0</v>
      </c>
      <c r="AU89">
        <f t="shared" si="93"/>
        <v>0</v>
      </c>
      <c r="AV89">
        <f t="shared" si="75"/>
        <v>0</v>
      </c>
      <c r="AW89">
        <f t="shared" si="94"/>
        <v>0</v>
      </c>
      <c r="AY89">
        <f t="shared" si="95"/>
        <v>0</v>
      </c>
      <c r="AZ89">
        <f t="shared" si="96"/>
        <v>0</v>
      </c>
      <c r="BA89">
        <f t="shared" si="97"/>
        <v>0</v>
      </c>
      <c r="BB89">
        <f t="shared" si="76"/>
        <v>0</v>
      </c>
      <c r="BC89">
        <f>AY36</f>
        <v>391368.14439387555</v>
      </c>
      <c r="BD89" s="22">
        <f>AD36</f>
        <v>91</v>
      </c>
      <c r="BE89">
        <f t="shared" si="77"/>
        <v>144</v>
      </c>
      <c r="BF89">
        <f t="shared" si="78"/>
        <v>120</v>
      </c>
      <c r="BG89">
        <f t="shared" si="78"/>
        <v>120</v>
      </c>
      <c r="BH89">
        <f t="shared" si="78"/>
        <v>120</v>
      </c>
      <c r="BI89">
        <f t="shared" si="78"/>
        <v>120</v>
      </c>
      <c r="BJ89">
        <f t="shared" si="78"/>
        <v>120</v>
      </c>
      <c r="BK89" t="e">
        <f t="shared" si="79"/>
        <v>#DIV/0!</v>
      </c>
      <c r="BN89">
        <f t="shared" si="80"/>
        <v>0</v>
      </c>
      <c r="BO89">
        <f t="shared" si="81"/>
        <v>0</v>
      </c>
      <c r="BP89">
        <f t="shared" si="82"/>
        <v>0</v>
      </c>
      <c r="BZ89" s="21"/>
      <c r="CA89" s="21"/>
      <c r="CP89">
        <f t="shared" si="98"/>
        <v>94</v>
      </c>
      <c r="CQ89" s="11" t="s">
        <v>158</v>
      </c>
      <c r="CR89" s="11" t="s">
        <v>159</v>
      </c>
    </row>
    <row r="90" spans="2:96" ht="12.75">
      <c r="B90">
        <f t="shared" si="83"/>
        <v>145</v>
      </c>
      <c r="C90" s="11" t="str">
        <f t="shared" si="59"/>
        <v>1.000000</v>
      </c>
      <c r="D90" s="11">
        <f t="shared" si="60"/>
        <v>1</v>
      </c>
      <c r="E90" t="str">
        <f t="shared" si="61"/>
        <v>1.000000</v>
      </c>
      <c r="F90">
        <f t="shared" si="62"/>
        <v>1</v>
      </c>
      <c r="G90">
        <f t="shared" si="84"/>
        <v>0</v>
      </c>
      <c r="H90">
        <f t="shared" si="63"/>
        <v>0</v>
      </c>
      <c r="I90">
        <f t="shared" si="64"/>
        <v>0</v>
      </c>
      <c r="J90" s="15">
        <f t="shared" si="65"/>
        <v>0</v>
      </c>
      <c r="K90" s="15">
        <f t="shared" si="56"/>
        <v>0</v>
      </c>
      <c r="L90" s="15">
        <f t="shared" si="66"/>
        <v>0</v>
      </c>
      <c r="M90" s="16" t="e">
        <f t="shared" si="67"/>
        <v>#DIV/0!</v>
      </c>
      <c r="N90" s="16" t="e">
        <f t="shared" si="68"/>
        <v>#DIV/0!</v>
      </c>
      <c r="O90">
        <f>G35</f>
        <v>196124.17756555206</v>
      </c>
      <c r="P90">
        <f>B35</f>
        <v>90</v>
      </c>
      <c r="R90" s="19">
        <f t="shared" si="69"/>
        <v>145</v>
      </c>
      <c r="S90">
        <f t="shared" si="85"/>
        <v>0</v>
      </c>
      <c r="T90">
        <f t="shared" si="86"/>
        <v>0</v>
      </c>
      <c r="U90">
        <f t="shared" si="87"/>
        <v>0</v>
      </c>
      <c r="V90" s="15">
        <f t="shared" si="88"/>
        <v>0</v>
      </c>
      <c r="W90" s="15">
        <f t="shared" si="57"/>
        <v>0</v>
      </c>
      <c r="X90" s="15">
        <f t="shared" si="89"/>
        <v>0</v>
      </c>
      <c r="Y90" s="16" t="e">
        <f t="shared" si="90"/>
        <v>#DIV/0!</v>
      </c>
      <c r="Z90" s="16" t="e">
        <f t="shared" si="91"/>
        <v>#DIV/0!</v>
      </c>
      <c r="AA90">
        <f>S35</f>
        <v>317056.5328653265</v>
      </c>
      <c r="AB90" s="22">
        <f>R35</f>
        <v>90</v>
      </c>
      <c r="AD90">
        <f t="shared" si="70"/>
        <v>145</v>
      </c>
      <c r="AE90">
        <f aca="true" t="shared" si="100" ref="AE90:AI99">VLOOKUP($G90*(100-AE$9)/100,$O$10:$P$115,2)-1</f>
        <v>120</v>
      </c>
      <c r="AF90">
        <f t="shared" si="100"/>
        <v>120</v>
      </c>
      <c r="AG90">
        <f t="shared" si="100"/>
        <v>120</v>
      </c>
      <c r="AH90">
        <f t="shared" si="100"/>
        <v>120</v>
      </c>
      <c r="AI90">
        <f t="shared" si="100"/>
        <v>120</v>
      </c>
      <c r="AJ90" t="e">
        <f t="shared" si="58"/>
        <v>#DIV/0!</v>
      </c>
      <c r="AL90" s="22">
        <f t="shared" si="71"/>
        <v>145</v>
      </c>
      <c r="AM90">
        <f t="shared" si="72"/>
        <v>120</v>
      </c>
      <c r="AN90">
        <f t="shared" si="72"/>
        <v>120</v>
      </c>
      <c r="AO90">
        <f t="shared" si="72"/>
        <v>120</v>
      </c>
      <c r="AP90">
        <f t="shared" si="72"/>
        <v>120</v>
      </c>
      <c r="AQ90">
        <f t="shared" si="72"/>
        <v>120</v>
      </c>
      <c r="AR90" s="24" t="e">
        <f t="shared" si="73"/>
        <v>#DIV/0!</v>
      </c>
      <c r="AS90">
        <f t="shared" si="74"/>
        <v>145</v>
      </c>
      <c r="AT90">
        <f t="shared" si="92"/>
        <v>0</v>
      </c>
      <c r="AU90">
        <f t="shared" si="93"/>
        <v>0</v>
      </c>
      <c r="AV90">
        <f t="shared" si="75"/>
        <v>0</v>
      </c>
      <c r="AW90">
        <f t="shared" si="94"/>
        <v>0</v>
      </c>
      <c r="AY90">
        <f t="shared" si="95"/>
        <v>0</v>
      </c>
      <c r="AZ90">
        <f t="shared" si="96"/>
        <v>0</v>
      </c>
      <c r="BA90">
        <f t="shared" si="97"/>
        <v>0</v>
      </c>
      <c r="BB90">
        <f t="shared" si="76"/>
        <v>0</v>
      </c>
      <c r="BC90">
        <f>AY35</f>
        <v>450998.2586808807</v>
      </c>
      <c r="BD90" s="22">
        <f>AD35</f>
        <v>90</v>
      </c>
      <c r="BE90">
        <f t="shared" si="77"/>
        <v>145</v>
      </c>
      <c r="BF90">
        <f t="shared" si="78"/>
        <v>120</v>
      </c>
      <c r="BG90">
        <f t="shared" si="78"/>
        <v>120</v>
      </c>
      <c r="BH90">
        <f t="shared" si="78"/>
        <v>120</v>
      </c>
      <c r="BI90">
        <f t="shared" si="78"/>
        <v>120</v>
      </c>
      <c r="BJ90">
        <f t="shared" si="78"/>
        <v>120</v>
      </c>
      <c r="BK90" t="e">
        <f t="shared" si="79"/>
        <v>#DIV/0!</v>
      </c>
      <c r="BN90">
        <f t="shared" si="80"/>
        <v>0</v>
      </c>
      <c r="BO90">
        <f t="shared" si="81"/>
        <v>0</v>
      </c>
      <c r="BP90">
        <f t="shared" si="82"/>
        <v>0</v>
      </c>
      <c r="BZ90" s="21"/>
      <c r="CA90" s="21"/>
      <c r="CP90">
        <f t="shared" si="98"/>
        <v>95</v>
      </c>
      <c r="CQ90" s="11" t="s">
        <v>160</v>
      </c>
      <c r="CR90" s="11" t="s">
        <v>161</v>
      </c>
    </row>
    <row r="91" spans="2:96" ht="12.75">
      <c r="B91">
        <f t="shared" si="83"/>
        <v>146</v>
      </c>
      <c r="C91" s="11" t="str">
        <f t="shared" si="59"/>
        <v>1.000000</v>
      </c>
      <c r="D91" s="11">
        <f t="shared" si="60"/>
        <v>1</v>
      </c>
      <c r="E91" t="str">
        <f t="shared" si="61"/>
        <v>1.000000</v>
      </c>
      <c r="F91">
        <f t="shared" si="62"/>
        <v>1</v>
      </c>
      <c r="G91">
        <f t="shared" si="84"/>
        <v>0</v>
      </c>
      <c r="H91">
        <f t="shared" si="63"/>
        <v>0</v>
      </c>
      <c r="I91">
        <f t="shared" si="64"/>
        <v>0</v>
      </c>
      <c r="J91" s="15">
        <f t="shared" si="65"/>
        <v>0</v>
      </c>
      <c r="K91" s="15">
        <f t="shared" si="56"/>
        <v>0</v>
      </c>
      <c r="L91" s="15">
        <f t="shared" si="66"/>
        <v>0</v>
      </c>
      <c r="M91" s="16" t="e">
        <f t="shared" si="67"/>
        <v>#DIV/0!</v>
      </c>
      <c r="N91" s="16" t="e">
        <f t="shared" si="68"/>
        <v>#DIV/0!</v>
      </c>
      <c r="O91">
        <f>G34</f>
        <v>235279.3703850285</v>
      </c>
      <c r="P91">
        <f>B34</f>
        <v>89</v>
      </c>
      <c r="R91" s="19">
        <f t="shared" si="69"/>
        <v>146</v>
      </c>
      <c r="S91">
        <f t="shared" si="85"/>
        <v>0</v>
      </c>
      <c r="T91">
        <f t="shared" si="86"/>
        <v>0</v>
      </c>
      <c r="U91">
        <f t="shared" si="87"/>
        <v>0</v>
      </c>
      <c r="V91" s="15">
        <f t="shared" si="88"/>
        <v>0</v>
      </c>
      <c r="W91" s="15">
        <f t="shared" si="57"/>
        <v>0</v>
      </c>
      <c r="X91" s="15">
        <f t="shared" si="89"/>
        <v>0</v>
      </c>
      <c r="Y91" s="16" t="e">
        <f t="shared" si="90"/>
        <v>#DIV/0!</v>
      </c>
      <c r="Z91" s="16" t="e">
        <f t="shared" si="91"/>
        <v>#DIV/0!</v>
      </c>
      <c r="AA91">
        <f>S34</f>
        <v>359945.47612786625</v>
      </c>
      <c r="AB91" s="22">
        <f>R34</f>
        <v>89</v>
      </c>
      <c r="AD91">
        <f t="shared" si="70"/>
        <v>146</v>
      </c>
      <c r="AE91">
        <f t="shared" si="100"/>
        <v>120</v>
      </c>
      <c r="AF91">
        <f t="shared" si="100"/>
        <v>120</v>
      </c>
      <c r="AG91">
        <f t="shared" si="100"/>
        <v>120</v>
      </c>
      <c r="AH91">
        <f t="shared" si="100"/>
        <v>120</v>
      </c>
      <c r="AI91">
        <f t="shared" si="100"/>
        <v>120</v>
      </c>
      <c r="AJ91" t="e">
        <f t="shared" si="58"/>
        <v>#DIV/0!</v>
      </c>
      <c r="AL91" s="22">
        <f t="shared" si="71"/>
        <v>146</v>
      </c>
      <c r="AM91">
        <f t="shared" si="72"/>
        <v>120</v>
      </c>
      <c r="AN91">
        <f t="shared" si="72"/>
        <v>120</v>
      </c>
      <c r="AO91">
        <f t="shared" si="72"/>
        <v>120</v>
      </c>
      <c r="AP91">
        <f t="shared" si="72"/>
        <v>120</v>
      </c>
      <c r="AQ91">
        <f t="shared" si="72"/>
        <v>120</v>
      </c>
      <c r="AR91" s="24" t="e">
        <f t="shared" si="73"/>
        <v>#DIV/0!</v>
      </c>
      <c r="AS91">
        <f t="shared" si="74"/>
        <v>146</v>
      </c>
      <c r="AT91">
        <f t="shared" si="92"/>
        <v>0</v>
      </c>
      <c r="AU91">
        <f t="shared" si="93"/>
        <v>0</v>
      </c>
      <c r="AV91">
        <f t="shared" si="75"/>
        <v>0</v>
      </c>
      <c r="AW91">
        <f t="shared" si="94"/>
        <v>0</v>
      </c>
      <c r="AY91">
        <f t="shared" si="95"/>
        <v>0</v>
      </c>
      <c r="AZ91">
        <f t="shared" si="96"/>
        <v>0</v>
      </c>
      <c r="BA91">
        <f t="shared" si="97"/>
        <v>0</v>
      </c>
      <c r="BB91">
        <f t="shared" si="76"/>
        <v>0</v>
      </c>
      <c r="BC91">
        <f>AY34</f>
        <v>510537.10151659086</v>
      </c>
      <c r="BD91" s="22">
        <f>AD34</f>
        <v>89</v>
      </c>
      <c r="BE91">
        <f t="shared" si="77"/>
        <v>146</v>
      </c>
      <c r="BF91">
        <f t="shared" si="78"/>
        <v>120</v>
      </c>
      <c r="BG91">
        <f t="shared" si="78"/>
        <v>120</v>
      </c>
      <c r="BH91">
        <f t="shared" si="78"/>
        <v>120</v>
      </c>
      <c r="BI91">
        <f t="shared" si="78"/>
        <v>120</v>
      </c>
      <c r="BJ91">
        <f t="shared" si="78"/>
        <v>120</v>
      </c>
      <c r="BK91" t="e">
        <f t="shared" si="79"/>
        <v>#DIV/0!</v>
      </c>
      <c r="BN91">
        <f t="shared" si="80"/>
        <v>0</v>
      </c>
      <c r="BO91">
        <f t="shared" si="81"/>
        <v>0</v>
      </c>
      <c r="BP91">
        <f t="shared" si="82"/>
        <v>0</v>
      </c>
      <c r="BZ91" s="21"/>
      <c r="CA91" s="21"/>
      <c r="CP91">
        <f t="shared" si="98"/>
        <v>96</v>
      </c>
      <c r="CQ91" s="11" t="s">
        <v>162</v>
      </c>
      <c r="CR91" s="11" t="s">
        <v>163</v>
      </c>
    </row>
    <row r="92" spans="2:96" ht="12.75">
      <c r="B92">
        <f t="shared" si="83"/>
        <v>147</v>
      </c>
      <c r="C92" s="11" t="str">
        <f t="shared" si="59"/>
        <v>1.000000</v>
      </c>
      <c r="D92" s="11">
        <f t="shared" si="60"/>
        <v>1</v>
      </c>
      <c r="E92" t="str">
        <f t="shared" si="61"/>
        <v>1.000000</v>
      </c>
      <c r="F92">
        <f t="shared" si="62"/>
        <v>1</v>
      </c>
      <c r="G92">
        <f t="shared" si="84"/>
        <v>0</v>
      </c>
      <c r="H92">
        <f t="shared" si="63"/>
        <v>0</v>
      </c>
      <c r="I92">
        <f t="shared" si="64"/>
        <v>0</v>
      </c>
      <c r="J92" s="15">
        <f t="shared" si="65"/>
        <v>0</v>
      </c>
      <c r="K92" s="15">
        <f t="shared" si="56"/>
        <v>0</v>
      </c>
      <c r="L92" s="15">
        <f t="shared" si="66"/>
        <v>0</v>
      </c>
      <c r="M92" s="16" t="e">
        <f t="shared" si="67"/>
        <v>#DIV/0!</v>
      </c>
      <c r="N92" s="16" t="e">
        <f t="shared" si="68"/>
        <v>#DIV/0!</v>
      </c>
      <c r="O92">
        <f>G33</f>
        <v>276991.52398138534</v>
      </c>
      <c r="P92">
        <f>B33</f>
        <v>88</v>
      </c>
      <c r="R92" s="19">
        <f t="shared" si="69"/>
        <v>147</v>
      </c>
      <c r="S92">
        <f t="shared" si="85"/>
        <v>0</v>
      </c>
      <c r="T92">
        <f t="shared" si="86"/>
        <v>0</v>
      </c>
      <c r="U92">
        <f t="shared" si="87"/>
        <v>0</v>
      </c>
      <c r="V92" s="15">
        <f t="shared" si="88"/>
        <v>0</v>
      </c>
      <c r="W92" s="15">
        <f t="shared" si="57"/>
        <v>0</v>
      </c>
      <c r="X92" s="15">
        <f t="shared" si="89"/>
        <v>0</v>
      </c>
      <c r="Y92" s="16" t="e">
        <f t="shared" si="90"/>
        <v>#DIV/0!</v>
      </c>
      <c r="Z92" s="16" t="e">
        <f t="shared" si="91"/>
        <v>#DIV/0!</v>
      </c>
      <c r="AA92">
        <f>S33</f>
        <v>403211.25323359016</v>
      </c>
      <c r="AB92" s="22">
        <f>R33</f>
        <v>88</v>
      </c>
      <c r="AD92">
        <f t="shared" si="70"/>
        <v>147</v>
      </c>
      <c r="AE92">
        <f t="shared" si="100"/>
        <v>120</v>
      </c>
      <c r="AF92">
        <f t="shared" si="100"/>
        <v>120</v>
      </c>
      <c r="AG92">
        <f t="shared" si="100"/>
        <v>120</v>
      </c>
      <c r="AH92">
        <f t="shared" si="100"/>
        <v>120</v>
      </c>
      <c r="AI92">
        <f t="shared" si="100"/>
        <v>120</v>
      </c>
      <c r="AJ92" t="e">
        <f t="shared" si="58"/>
        <v>#DIV/0!</v>
      </c>
      <c r="AL92" s="22">
        <f t="shared" si="71"/>
        <v>147</v>
      </c>
      <c r="AM92">
        <f t="shared" si="72"/>
        <v>120</v>
      </c>
      <c r="AN92">
        <f t="shared" si="72"/>
        <v>120</v>
      </c>
      <c r="AO92">
        <f t="shared" si="72"/>
        <v>120</v>
      </c>
      <c r="AP92">
        <f t="shared" si="72"/>
        <v>120</v>
      </c>
      <c r="AQ92">
        <f t="shared" si="72"/>
        <v>120</v>
      </c>
      <c r="AR92" s="24" t="e">
        <f t="shared" si="73"/>
        <v>#DIV/0!</v>
      </c>
      <c r="AS92">
        <f t="shared" si="74"/>
        <v>147</v>
      </c>
      <c r="AT92">
        <f t="shared" si="92"/>
        <v>0</v>
      </c>
      <c r="AU92">
        <f t="shared" si="93"/>
        <v>0</v>
      </c>
      <c r="AV92">
        <f t="shared" si="75"/>
        <v>0</v>
      </c>
      <c r="AW92">
        <f t="shared" si="94"/>
        <v>0</v>
      </c>
      <c r="AY92">
        <f t="shared" si="95"/>
        <v>0</v>
      </c>
      <c r="AZ92">
        <f t="shared" si="96"/>
        <v>0</v>
      </c>
      <c r="BA92">
        <f t="shared" si="97"/>
        <v>0</v>
      </c>
      <c r="BB92">
        <f t="shared" si="76"/>
        <v>0</v>
      </c>
      <c r="BC92">
        <f>AY33</f>
        <v>568516.6776953588</v>
      </c>
      <c r="BD92" s="22">
        <f>AD33</f>
        <v>88</v>
      </c>
      <c r="BE92">
        <f t="shared" si="77"/>
        <v>147</v>
      </c>
      <c r="BF92">
        <f t="shared" si="78"/>
        <v>120</v>
      </c>
      <c r="BG92">
        <f t="shared" si="78"/>
        <v>120</v>
      </c>
      <c r="BH92">
        <f t="shared" si="78"/>
        <v>120</v>
      </c>
      <c r="BI92">
        <f t="shared" si="78"/>
        <v>120</v>
      </c>
      <c r="BJ92">
        <f t="shared" si="78"/>
        <v>120</v>
      </c>
      <c r="BK92" t="e">
        <f t="shared" si="79"/>
        <v>#DIV/0!</v>
      </c>
      <c r="BN92">
        <f t="shared" si="80"/>
        <v>0</v>
      </c>
      <c r="BO92">
        <f t="shared" si="81"/>
        <v>0</v>
      </c>
      <c r="BP92">
        <f t="shared" si="82"/>
        <v>0</v>
      </c>
      <c r="BZ92" s="21"/>
      <c r="CA92" s="21"/>
      <c r="CP92">
        <f t="shared" si="98"/>
        <v>97</v>
      </c>
      <c r="CQ92" s="11" t="s">
        <v>164</v>
      </c>
      <c r="CR92" s="11" t="s">
        <v>165</v>
      </c>
    </row>
    <row r="93" spans="2:96" ht="12.75">
      <c r="B93">
        <f t="shared" si="83"/>
        <v>148</v>
      </c>
      <c r="C93" s="11" t="str">
        <f t="shared" si="59"/>
        <v>1.000000</v>
      </c>
      <c r="D93" s="11">
        <f t="shared" si="60"/>
        <v>1</v>
      </c>
      <c r="E93" t="str">
        <f t="shared" si="61"/>
        <v>1.000000</v>
      </c>
      <c r="F93">
        <f t="shared" si="62"/>
        <v>1</v>
      </c>
      <c r="G93">
        <f t="shared" si="84"/>
        <v>0</v>
      </c>
      <c r="H93">
        <f t="shared" si="63"/>
        <v>0</v>
      </c>
      <c r="I93">
        <f t="shared" si="64"/>
        <v>0</v>
      </c>
      <c r="J93" s="15">
        <f t="shared" si="65"/>
        <v>0</v>
      </c>
      <c r="K93" s="15">
        <f t="shared" si="56"/>
        <v>0</v>
      </c>
      <c r="L93" s="15">
        <f t="shared" si="66"/>
        <v>0</v>
      </c>
      <c r="M93" s="16" t="e">
        <f t="shared" si="67"/>
        <v>#DIV/0!</v>
      </c>
      <c r="N93" s="16" t="e">
        <f t="shared" si="68"/>
        <v>#DIV/0!</v>
      </c>
      <c r="O93">
        <f>G32</f>
        <v>320607.99783019914</v>
      </c>
      <c r="P93">
        <f>B32</f>
        <v>87</v>
      </c>
      <c r="R93" s="19">
        <f t="shared" si="69"/>
        <v>148</v>
      </c>
      <c r="S93">
        <f t="shared" si="85"/>
        <v>0</v>
      </c>
      <c r="T93">
        <f t="shared" si="86"/>
        <v>0</v>
      </c>
      <c r="U93">
        <f t="shared" si="87"/>
        <v>0</v>
      </c>
      <c r="V93" s="15">
        <f t="shared" si="88"/>
        <v>0</v>
      </c>
      <c r="W93" s="15">
        <f t="shared" si="57"/>
        <v>0</v>
      </c>
      <c r="X93" s="15">
        <f t="shared" si="89"/>
        <v>0</v>
      </c>
      <c r="Y93" s="16" t="e">
        <f t="shared" si="90"/>
        <v>#DIV/0!</v>
      </c>
      <c r="Z93" s="16" t="e">
        <f t="shared" si="91"/>
        <v>#DIV/0!</v>
      </c>
      <c r="AA93">
        <f>S32</f>
        <v>446196.48390339117</v>
      </c>
      <c r="AB93" s="22">
        <f>R32</f>
        <v>87</v>
      </c>
      <c r="AD93">
        <f t="shared" si="70"/>
        <v>148</v>
      </c>
      <c r="AE93">
        <f t="shared" si="100"/>
        <v>120</v>
      </c>
      <c r="AF93">
        <f t="shared" si="100"/>
        <v>120</v>
      </c>
      <c r="AG93">
        <f t="shared" si="100"/>
        <v>120</v>
      </c>
      <c r="AH93">
        <f t="shared" si="100"/>
        <v>120</v>
      </c>
      <c r="AI93">
        <f t="shared" si="100"/>
        <v>120</v>
      </c>
      <c r="AJ93" t="e">
        <f t="shared" si="58"/>
        <v>#DIV/0!</v>
      </c>
      <c r="AL93" s="22">
        <f t="shared" si="71"/>
        <v>148</v>
      </c>
      <c r="AM93">
        <f t="shared" si="72"/>
        <v>120</v>
      </c>
      <c r="AN93">
        <f t="shared" si="72"/>
        <v>120</v>
      </c>
      <c r="AO93">
        <f t="shared" si="72"/>
        <v>120</v>
      </c>
      <c r="AP93">
        <f t="shared" si="72"/>
        <v>120</v>
      </c>
      <c r="AQ93">
        <f t="shared" si="72"/>
        <v>120</v>
      </c>
      <c r="AR93" s="24" t="e">
        <f t="shared" si="73"/>
        <v>#DIV/0!</v>
      </c>
      <c r="AS93">
        <f t="shared" si="74"/>
        <v>148</v>
      </c>
      <c r="AT93">
        <f t="shared" si="92"/>
        <v>0</v>
      </c>
      <c r="AU93">
        <f t="shared" si="93"/>
        <v>0</v>
      </c>
      <c r="AV93">
        <f t="shared" si="75"/>
        <v>0</v>
      </c>
      <c r="AW93">
        <f t="shared" si="94"/>
        <v>0</v>
      </c>
      <c r="AY93">
        <f t="shared" si="95"/>
        <v>0</v>
      </c>
      <c r="AZ93">
        <f t="shared" si="96"/>
        <v>0</v>
      </c>
      <c r="BA93">
        <f t="shared" si="97"/>
        <v>0</v>
      </c>
      <c r="BB93">
        <f t="shared" si="76"/>
        <v>0</v>
      </c>
      <c r="BC93">
        <f>AY32</f>
        <v>623750.3203904493</v>
      </c>
      <c r="BD93" s="22">
        <f>AD32</f>
        <v>87</v>
      </c>
      <c r="BE93">
        <f t="shared" si="77"/>
        <v>148</v>
      </c>
      <c r="BF93">
        <f t="shared" si="78"/>
        <v>120</v>
      </c>
      <c r="BG93">
        <f t="shared" si="78"/>
        <v>120</v>
      </c>
      <c r="BH93">
        <f t="shared" si="78"/>
        <v>120</v>
      </c>
      <c r="BI93">
        <f t="shared" si="78"/>
        <v>120</v>
      </c>
      <c r="BJ93">
        <f t="shared" si="78"/>
        <v>120</v>
      </c>
      <c r="BK93" t="e">
        <f t="shared" si="79"/>
        <v>#DIV/0!</v>
      </c>
      <c r="BN93">
        <f t="shared" si="80"/>
        <v>0</v>
      </c>
      <c r="BO93">
        <f t="shared" si="81"/>
        <v>0</v>
      </c>
      <c r="BP93">
        <f t="shared" si="82"/>
        <v>0</v>
      </c>
      <c r="BZ93" s="21"/>
      <c r="CA93" s="21"/>
      <c r="CP93">
        <f t="shared" si="98"/>
        <v>98</v>
      </c>
      <c r="CQ93" s="11" t="s">
        <v>166</v>
      </c>
      <c r="CR93" s="11" t="s">
        <v>167</v>
      </c>
    </row>
    <row r="94" spans="2:96" ht="12.75">
      <c r="B94">
        <f t="shared" si="83"/>
        <v>149</v>
      </c>
      <c r="C94" s="11" t="str">
        <f t="shared" si="59"/>
        <v>1.000000</v>
      </c>
      <c r="D94" s="11">
        <f t="shared" si="60"/>
        <v>1</v>
      </c>
      <c r="E94" t="str">
        <f t="shared" si="61"/>
        <v>1.000000</v>
      </c>
      <c r="F94">
        <f t="shared" si="62"/>
        <v>1</v>
      </c>
      <c r="G94">
        <f t="shared" si="84"/>
        <v>0</v>
      </c>
      <c r="H94">
        <f t="shared" si="63"/>
        <v>0</v>
      </c>
      <c r="I94">
        <f t="shared" si="64"/>
        <v>0</v>
      </c>
      <c r="J94" s="15">
        <f t="shared" si="65"/>
        <v>0</v>
      </c>
      <c r="K94" s="15">
        <f t="shared" si="56"/>
        <v>0</v>
      </c>
      <c r="L94" s="15">
        <f t="shared" si="66"/>
        <v>0</v>
      </c>
      <c r="M94" s="16" t="e">
        <f t="shared" si="67"/>
        <v>#DIV/0!</v>
      </c>
      <c r="N94" s="16" t="e">
        <f t="shared" si="68"/>
        <v>#DIV/0!</v>
      </c>
      <c r="O94">
        <f>G31</f>
        <v>365488.9436426906</v>
      </c>
      <c r="P94">
        <f>B31</f>
        <v>86</v>
      </c>
      <c r="R94" s="19">
        <f t="shared" si="69"/>
        <v>149</v>
      </c>
      <c r="S94">
        <f t="shared" si="85"/>
        <v>0</v>
      </c>
      <c r="T94">
        <f t="shared" si="86"/>
        <v>0</v>
      </c>
      <c r="U94">
        <f t="shared" si="87"/>
        <v>0</v>
      </c>
      <c r="V94" s="15">
        <f t="shared" si="88"/>
        <v>0</v>
      </c>
      <c r="W94" s="15">
        <f t="shared" si="57"/>
        <v>0</v>
      </c>
      <c r="X94" s="15">
        <f t="shared" si="89"/>
        <v>0</v>
      </c>
      <c r="Y94" s="16" t="e">
        <f t="shared" si="90"/>
        <v>#DIV/0!</v>
      </c>
      <c r="Z94" s="16" t="e">
        <f t="shared" si="91"/>
        <v>#DIV/0!</v>
      </c>
      <c r="AA94">
        <f>S31</f>
        <v>488380.86992394156</v>
      </c>
      <c r="AB94" s="22">
        <f>R31</f>
        <v>86</v>
      </c>
      <c r="AD94">
        <f t="shared" si="70"/>
        <v>149</v>
      </c>
      <c r="AE94">
        <f t="shared" si="100"/>
        <v>120</v>
      </c>
      <c r="AF94">
        <f t="shared" si="100"/>
        <v>120</v>
      </c>
      <c r="AG94">
        <f t="shared" si="100"/>
        <v>120</v>
      </c>
      <c r="AH94">
        <f t="shared" si="100"/>
        <v>120</v>
      </c>
      <c r="AI94">
        <f t="shared" si="100"/>
        <v>120</v>
      </c>
      <c r="AJ94" t="e">
        <f t="shared" si="58"/>
        <v>#DIV/0!</v>
      </c>
      <c r="AL94" s="22">
        <f t="shared" si="71"/>
        <v>149</v>
      </c>
      <c r="AM94">
        <f t="shared" si="72"/>
        <v>120</v>
      </c>
      <c r="AN94">
        <f t="shared" si="72"/>
        <v>120</v>
      </c>
      <c r="AO94">
        <f t="shared" si="72"/>
        <v>120</v>
      </c>
      <c r="AP94">
        <f t="shared" si="72"/>
        <v>120</v>
      </c>
      <c r="AQ94">
        <f t="shared" si="72"/>
        <v>120</v>
      </c>
      <c r="AR94" s="24" t="e">
        <f t="shared" si="73"/>
        <v>#DIV/0!</v>
      </c>
      <c r="AS94">
        <f t="shared" si="74"/>
        <v>149</v>
      </c>
      <c r="AT94">
        <f t="shared" si="92"/>
        <v>0</v>
      </c>
      <c r="AU94">
        <f t="shared" si="93"/>
        <v>0</v>
      </c>
      <c r="AV94">
        <f t="shared" si="75"/>
        <v>0</v>
      </c>
      <c r="AW94">
        <f t="shared" si="94"/>
        <v>0</v>
      </c>
      <c r="AY94">
        <f t="shared" si="95"/>
        <v>0</v>
      </c>
      <c r="AZ94">
        <f t="shared" si="96"/>
        <v>0</v>
      </c>
      <c r="BA94">
        <f t="shared" si="97"/>
        <v>0</v>
      </c>
      <c r="BB94">
        <f t="shared" si="76"/>
        <v>0</v>
      </c>
      <c r="BC94">
        <f>AY31</f>
        <v>675372.0053228323</v>
      </c>
      <c r="BD94" s="22">
        <f>AD31</f>
        <v>86</v>
      </c>
      <c r="BE94">
        <f t="shared" si="77"/>
        <v>149</v>
      </c>
      <c r="BF94">
        <f t="shared" si="78"/>
        <v>120</v>
      </c>
      <c r="BG94">
        <f t="shared" si="78"/>
        <v>120</v>
      </c>
      <c r="BH94">
        <f t="shared" si="78"/>
        <v>120</v>
      </c>
      <c r="BI94">
        <f t="shared" si="78"/>
        <v>120</v>
      </c>
      <c r="BJ94">
        <f t="shared" si="78"/>
        <v>120</v>
      </c>
      <c r="BK94" t="e">
        <f t="shared" si="79"/>
        <v>#DIV/0!</v>
      </c>
      <c r="BN94">
        <f t="shared" si="80"/>
        <v>0</v>
      </c>
      <c r="BO94">
        <f t="shared" si="81"/>
        <v>0</v>
      </c>
      <c r="BP94">
        <f t="shared" si="82"/>
        <v>0</v>
      </c>
      <c r="BZ94" s="21"/>
      <c r="CA94" s="21"/>
      <c r="CP94">
        <f t="shared" si="98"/>
        <v>99</v>
      </c>
      <c r="CQ94" s="11" t="s">
        <v>168</v>
      </c>
      <c r="CR94" s="11" t="s">
        <v>169</v>
      </c>
    </row>
    <row r="95" spans="2:96" ht="12.75">
      <c r="B95">
        <f t="shared" si="83"/>
        <v>150</v>
      </c>
      <c r="C95" s="11" t="str">
        <f t="shared" si="59"/>
        <v>1.000000</v>
      </c>
      <c r="D95" s="11">
        <f t="shared" si="60"/>
        <v>1</v>
      </c>
      <c r="E95" t="str">
        <f t="shared" si="61"/>
        <v>1.000000</v>
      </c>
      <c r="F95">
        <f t="shared" si="62"/>
        <v>1</v>
      </c>
      <c r="G95">
        <f t="shared" si="84"/>
        <v>0</v>
      </c>
      <c r="H95">
        <f t="shared" si="63"/>
        <v>0</v>
      </c>
      <c r="I95">
        <f t="shared" si="64"/>
        <v>0</v>
      </c>
      <c r="J95" s="15">
        <f t="shared" si="65"/>
        <v>0</v>
      </c>
      <c r="K95" s="15">
        <f t="shared" si="56"/>
        <v>0</v>
      </c>
      <c r="L95" s="15">
        <f t="shared" si="66"/>
        <v>0</v>
      </c>
      <c r="M95" s="16" t="e">
        <f t="shared" si="67"/>
        <v>#DIV/0!</v>
      </c>
      <c r="N95" s="16" t="e">
        <f t="shared" si="68"/>
        <v>#DIV/0!</v>
      </c>
      <c r="O95">
        <f>G30</f>
        <v>411011.3249614454</v>
      </c>
      <c r="P95">
        <f>B30</f>
        <v>85</v>
      </c>
      <c r="R95" s="19">
        <f t="shared" si="69"/>
        <v>150</v>
      </c>
      <c r="S95">
        <f t="shared" si="85"/>
        <v>0</v>
      </c>
      <c r="T95">
        <f t="shared" si="86"/>
        <v>0</v>
      </c>
      <c r="U95">
        <f t="shared" si="87"/>
        <v>0</v>
      </c>
      <c r="V95" s="15">
        <f t="shared" si="88"/>
        <v>0</v>
      </c>
      <c r="W95" s="15">
        <f t="shared" si="57"/>
        <v>0</v>
      </c>
      <c r="X95" s="15">
        <f t="shared" si="89"/>
        <v>0</v>
      </c>
      <c r="Y95" s="16" t="e">
        <f t="shared" si="90"/>
        <v>#DIV/0!</v>
      </c>
      <c r="Z95" s="16" t="e">
        <f t="shared" si="91"/>
        <v>#DIV/0!</v>
      </c>
      <c r="AA95">
        <f>S30</f>
        <v>529379.1690502036</v>
      </c>
      <c r="AB95" s="22">
        <f>R30</f>
        <v>85</v>
      </c>
      <c r="AD95">
        <f t="shared" si="70"/>
        <v>150</v>
      </c>
      <c r="AE95">
        <f t="shared" si="100"/>
        <v>120</v>
      </c>
      <c r="AF95">
        <f t="shared" si="100"/>
        <v>120</v>
      </c>
      <c r="AG95">
        <f t="shared" si="100"/>
        <v>120</v>
      </c>
      <c r="AH95">
        <f t="shared" si="100"/>
        <v>120</v>
      </c>
      <c r="AI95">
        <f t="shared" si="100"/>
        <v>120</v>
      </c>
      <c r="AJ95" t="e">
        <f t="shared" si="58"/>
        <v>#DIV/0!</v>
      </c>
      <c r="AL95" s="22">
        <f t="shared" si="71"/>
        <v>150</v>
      </c>
      <c r="AM95">
        <f t="shared" si="72"/>
        <v>120</v>
      </c>
      <c r="AN95">
        <f t="shared" si="72"/>
        <v>120</v>
      </c>
      <c r="AO95">
        <f t="shared" si="72"/>
        <v>120</v>
      </c>
      <c r="AP95">
        <f t="shared" si="72"/>
        <v>120</v>
      </c>
      <c r="AQ95">
        <f t="shared" si="72"/>
        <v>120</v>
      </c>
      <c r="AR95" s="24" t="e">
        <f t="shared" si="73"/>
        <v>#DIV/0!</v>
      </c>
      <c r="AS95">
        <f t="shared" si="74"/>
        <v>150</v>
      </c>
      <c r="AT95">
        <f t="shared" si="92"/>
        <v>0</v>
      </c>
      <c r="AU95">
        <f t="shared" si="93"/>
        <v>0</v>
      </c>
      <c r="AV95">
        <f t="shared" si="75"/>
        <v>0</v>
      </c>
      <c r="AW95">
        <f t="shared" si="94"/>
        <v>0</v>
      </c>
      <c r="AY95">
        <f t="shared" si="95"/>
        <v>0</v>
      </c>
      <c r="AZ95">
        <f t="shared" si="96"/>
        <v>0</v>
      </c>
      <c r="BA95">
        <f t="shared" si="97"/>
        <v>0</v>
      </c>
      <c r="BB95">
        <f t="shared" si="76"/>
        <v>0</v>
      </c>
      <c r="BC95">
        <f>AY30</f>
        <v>722809.6603333357</v>
      </c>
      <c r="BD95" s="22">
        <f>AD30</f>
        <v>85</v>
      </c>
      <c r="BE95">
        <f t="shared" si="77"/>
        <v>150</v>
      </c>
      <c r="BF95">
        <f t="shared" si="78"/>
        <v>120</v>
      </c>
      <c r="BG95">
        <f t="shared" si="78"/>
        <v>120</v>
      </c>
      <c r="BH95">
        <f t="shared" si="78"/>
        <v>120</v>
      </c>
      <c r="BI95">
        <f t="shared" si="78"/>
        <v>120</v>
      </c>
      <c r="BJ95">
        <f t="shared" si="78"/>
        <v>120</v>
      </c>
      <c r="BK95" t="e">
        <f t="shared" si="79"/>
        <v>#DIV/0!</v>
      </c>
      <c r="BN95">
        <f t="shared" si="80"/>
        <v>0</v>
      </c>
      <c r="BO95">
        <f t="shared" si="81"/>
        <v>0</v>
      </c>
      <c r="BP95">
        <f t="shared" si="82"/>
        <v>0</v>
      </c>
      <c r="BZ95" s="21"/>
      <c r="CA95" s="21"/>
      <c r="CP95">
        <f t="shared" si="98"/>
        <v>100</v>
      </c>
      <c r="CQ95" s="11" t="s">
        <v>170</v>
      </c>
      <c r="CR95" s="11" t="s">
        <v>171</v>
      </c>
    </row>
    <row r="96" spans="2:96" ht="12.75">
      <c r="B96">
        <f t="shared" si="83"/>
        <v>151</v>
      </c>
      <c r="C96" s="11" t="str">
        <f t="shared" si="59"/>
        <v>1.000000</v>
      </c>
      <c r="D96" s="11">
        <f t="shared" si="60"/>
        <v>1</v>
      </c>
      <c r="E96" t="str">
        <f t="shared" si="61"/>
        <v>1.000000</v>
      </c>
      <c r="F96">
        <f t="shared" si="62"/>
        <v>1</v>
      </c>
      <c r="G96">
        <f t="shared" si="84"/>
        <v>0</v>
      </c>
      <c r="H96">
        <f t="shared" si="63"/>
        <v>0</v>
      </c>
      <c r="I96">
        <f t="shared" si="64"/>
        <v>0</v>
      </c>
      <c r="J96" s="15">
        <f t="shared" si="65"/>
        <v>0</v>
      </c>
      <c r="K96" s="15">
        <f t="shared" si="56"/>
        <v>0</v>
      </c>
      <c r="L96" s="15">
        <f t="shared" si="66"/>
        <v>0</v>
      </c>
      <c r="M96" s="16" t="e">
        <f t="shared" si="67"/>
        <v>#DIV/0!</v>
      </c>
      <c r="N96" s="16" t="e">
        <f t="shared" si="68"/>
        <v>#DIV/0!</v>
      </c>
      <c r="O96">
        <f>G29</f>
        <v>456567.1373600987</v>
      </c>
      <c r="P96">
        <f>B29</f>
        <v>84</v>
      </c>
      <c r="R96" s="19">
        <f t="shared" si="69"/>
        <v>151</v>
      </c>
      <c r="S96">
        <f t="shared" si="85"/>
        <v>0</v>
      </c>
      <c r="T96">
        <f t="shared" si="86"/>
        <v>0</v>
      </c>
      <c r="U96">
        <f t="shared" si="87"/>
        <v>0</v>
      </c>
      <c r="V96" s="15">
        <f t="shared" si="88"/>
        <v>0</v>
      </c>
      <c r="W96" s="15">
        <f t="shared" si="57"/>
        <v>0</v>
      </c>
      <c r="X96" s="15">
        <f t="shared" si="89"/>
        <v>0</v>
      </c>
      <c r="Y96" s="16" t="e">
        <f t="shared" si="90"/>
        <v>#DIV/0!</v>
      </c>
      <c r="Z96" s="16" t="e">
        <f t="shared" si="91"/>
        <v>#DIV/0!</v>
      </c>
      <c r="AA96">
        <f>S29</f>
        <v>568929.436701373</v>
      </c>
      <c r="AB96" s="22">
        <f>R29</f>
        <v>84</v>
      </c>
      <c r="AD96">
        <f t="shared" si="70"/>
        <v>151</v>
      </c>
      <c r="AE96">
        <f t="shared" si="100"/>
        <v>120</v>
      </c>
      <c r="AF96">
        <f t="shared" si="100"/>
        <v>120</v>
      </c>
      <c r="AG96">
        <f t="shared" si="100"/>
        <v>120</v>
      </c>
      <c r="AH96">
        <f t="shared" si="100"/>
        <v>120</v>
      </c>
      <c r="AI96">
        <f t="shared" si="100"/>
        <v>120</v>
      </c>
      <c r="AJ96" t="e">
        <f t="shared" si="58"/>
        <v>#DIV/0!</v>
      </c>
      <c r="AL96" s="22">
        <f t="shared" si="71"/>
        <v>151</v>
      </c>
      <c r="AM96">
        <f t="shared" si="72"/>
        <v>120</v>
      </c>
      <c r="AN96">
        <f t="shared" si="72"/>
        <v>120</v>
      </c>
      <c r="AO96">
        <f t="shared" si="72"/>
        <v>120</v>
      </c>
      <c r="AP96">
        <f t="shared" si="72"/>
        <v>120</v>
      </c>
      <c r="AQ96">
        <f t="shared" si="72"/>
        <v>120</v>
      </c>
      <c r="AR96" s="24" t="e">
        <f t="shared" si="73"/>
        <v>#DIV/0!</v>
      </c>
      <c r="AS96">
        <f t="shared" si="74"/>
        <v>151</v>
      </c>
      <c r="AT96">
        <f t="shared" si="92"/>
        <v>0</v>
      </c>
      <c r="AU96">
        <f t="shared" si="93"/>
        <v>0</v>
      </c>
      <c r="AV96">
        <f t="shared" si="75"/>
        <v>0</v>
      </c>
      <c r="AW96">
        <f t="shared" si="94"/>
        <v>0</v>
      </c>
      <c r="AY96">
        <f t="shared" si="95"/>
        <v>0</v>
      </c>
      <c r="AZ96">
        <f t="shared" si="96"/>
        <v>0</v>
      </c>
      <c r="BA96">
        <f t="shared" si="97"/>
        <v>0</v>
      </c>
      <c r="BB96">
        <f t="shared" si="76"/>
        <v>0</v>
      </c>
      <c r="BC96">
        <f>AY29</f>
        <v>765742.0897868322</v>
      </c>
      <c r="BD96" s="22">
        <f>AD29</f>
        <v>84</v>
      </c>
      <c r="BE96">
        <f t="shared" si="77"/>
        <v>151</v>
      </c>
      <c r="BF96">
        <f t="shared" si="78"/>
        <v>120</v>
      </c>
      <c r="BG96">
        <f t="shared" si="78"/>
        <v>120</v>
      </c>
      <c r="BH96">
        <f t="shared" si="78"/>
        <v>120</v>
      </c>
      <c r="BI96">
        <f t="shared" si="78"/>
        <v>120</v>
      </c>
      <c r="BJ96">
        <f t="shared" si="78"/>
        <v>120</v>
      </c>
      <c r="BK96" t="e">
        <f t="shared" si="79"/>
        <v>#DIV/0!</v>
      </c>
      <c r="BN96">
        <f t="shared" si="80"/>
        <v>0</v>
      </c>
      <c r="BO96">
        <f t="shared" si="81"/>
        <v>0</v>
      </c>
      <c r="BP96">
        <f t="shared" si="82"/>
        <v>0</v>
      </c>
      <c r="BZ96" s="21"/>
      <c r="CA96" s="21"/>
      <c r="CP96">
        <f t="shared" si="98"/>
        <v>101</v>
      </c>
      <c r="CQ96" s="11" t="s">
        <v>172</v>
      </c>
      <c r="CR96" s="11" t="s">
        <v>173</v>
      </c>
    </row>
    <row r="97" spans="2:96" ht="12.75">
      <c r="B97">
        <f t="shared" si="83"/>
        <v>152</v>
      </c>
      <c r="C97" s="11" t="str">
        <f t="shared" si="59"/>
        <v>1.000000</v>
      </c>
      <c r="D97" s="11">
        <f t="shared" si="60"/>
        <v>1</v>
      </c>
      <c r="E97" t="str">
        <f t="shared" si="61"/>
        <v>1.000000</v>
      </c>
      <c r="F97">
        <f t="shared" si="62"/>
        <v>1</v>
      </c>
      <c r="G97">
        <f t="shared" si="84"/>
        <v>0</v>
      </c>
      <c r="H97">
        <f t="shared" si="63"/>
        <v>0</v>
      </c>
      <c r="I97">
        <f t="shared" si="64"/>
        <v>0</v>
      </c>
      <c r="J97" s="15">
        <f t="shared" si="65"/>
        <v>0</v>
      </c>
      <c r="K97" s="15">
        <f t="shared" si="56"/>
        <v>0</v>
      </c>
      <c r="L97" s="15">
        <f t="shared" si="66"/>
        <v>0</v>
      </c>
      <c r="M97" s="16" t="e">
        <f t="shared" si="67"/>
        <v>#DIV/0!</v>
      </c>
      <c r="N97" s="16" t="e">
        <f t="shared" si="68"/>
        <v>#DIV/0!</v>
      </c>
      <c r="O97">
        <f>G28</f>
        <v>501566.6984078546</v>
      </c>
      <c r="P97">
        <f>B28</f>
        <v>83</v>
      </c>
      <c r="R97" s="19">
        <f t="shared" si="69"/>
        <v>152</v>
      </c>
      <c r="S97">
        <f t="shared" si="85"/>
        <v>0</v>
      </c>
      <c r="T97">
        <f t="shared" si="86"/>
        <v>0</v>
      </c>
      <c r="U97">
        <f t="shared" si="87"/>
        <v>0</v>
      </c>
      <c r="V97" s="15">
        <f t="shared" si="88"/>
        <v>0</v>
      </c>
      <c r="W97" s="15">
        <f t="shared" si="57"/>
        <v>0</v>
      </c>
      <c r="X97" s="15">
        <f t="shared" si="89"/>
        <v>0</v>
      </c>
      <c r="Y97" s="16" t="e">
        <f t="shared" si="90"/>
        <v>#DIV/0!</v>
      </c>
      <c r="Z97" s="16" t="e">
        <f t="shared" si="91"/>
        <v>#DIV/0!</v>
      </c>
      <c r="AA97">
        <f>S28</f>
        <v>606861.9497312761</v>
      </c>
      <c r="AB97" s="22">
        <f>R28</f>
        <v>83</v>
      </c>
      <c r="AD97">
        <f t="shared" si="70"/>
        <v>152</v>
      </c>
      <c r="AE97">
        <f t="shared" si="100"/>
        <v>120</v>
      </c>
      <c r="AF97">
        <f t="shared" si="100"/>
        <v>120</v>
      </c>
      <c r="AG97">
        <f t="shared" si="100"/>
        <v>120</v>
      </c>
      <c r="AH97">
        <f t="shared" si="100"/>
        <v>120</v>
      </c>
      <c r="AI97">
        <f t="shared" si="100"/>
        <v>120</v>
      </c>
      <c r="AJ97" t="e">
        <f t="shared" si="58"/>
        <v>#DIV/0!</v>
      </c>
      <c r="AL97" s="22">
        <f t="shared" si="71"/>
        <v>152</v>
      </c>
      <c r="AM97">
        <f t="shared" si="72"/>
        <v>120</v>
      </c>
      <c r="AN97">
        <f t="shared" si="72"/>
        <v>120</v>
      </c>
      <c r="AO97">
        <f t="shared" si="72"/>
        <v>120</v>
      </c>
      <c r="AP97">
        <f t="shared" si="72"/>
        <v>120</v>
      </c>
      <c r="AQ97">
        <f t="shared" si="72"/>
        <v>120</v>
      </c>
      <c r="AR97" s="24" t="e">
        <f t="shared" si="73"/>
        <v>#DIV/0!</v>
      </c>
      <c r="AS97">
        <f t="shared" si="74"/>
        <v>152</v>
      </c>
      <c r="AT97">
        <f t="shared" si="92"/>
        <v>0</v>
      </c>
      <c r="AU97">
        <f t="shared" si="93"/>
        <v>0</v>
      </c>
      <c r="AV97">
        <f t="shared" si="75"/>
        <v>0</v>
      </c>
      <c r="AW97">
        <f t="shared" si="94"/>
        <v>0</v>
      </c>
      <c r="AY97">
        <f t="shared" si="95"/>
        <v>0</v>
      </c>
      <c r="AZ97">
        <f t="shared" si="96"/>
        <v>0</v>
      </c>
      <c r="BA97">
        <f t="shared" si="97"/>
        <v>0</v>
      </c>
      <c r="BB97">
        <f t="shared" si="76"/>
        <v>0</v>
      </c>
      <c r="BC97">
        <f>AY28</f>
        <v>804046.9036230609</v>
      </c>
      <c r="BD97" s="22">
        <f>AD28</f>
        <v>83</v>
      </c>
      <c r="BE97">
        <f t="shared" si="77"/>
        <v>152</v>
      </c>
      <c r="BF97">
        <f t="shared" si="78"/>
        <v>120</v>
      </c>
      <c r="BG97">
        <f t="shared" si="78"/>
        <v>120</v>
      </c>
      <c r="BH97">
        <f t="shared" si="78"/>
        <v>120</v>
      </c>
      <c r="BI97">
        <f t="shared" si="78"/>
        <v>120</v>
      </c>
      <c r="BJ97">
        <f t="shared" si="78"/>
        <v>120</v>
      </c>
      <c r="BK97" t="e">
        <f t="shared" si="79"/>
        <v>#DIV/0!</v>
      </c>
      <c r="BN97">
        <f t="shared" si="80"/>
        <v>0</v>
      </c>
      <c r="BO97">
        <f t="shared" si="81"/>
        <v>0</v>
      </c>
      <c r="BP97">
        <f t="shared" si="82"/>
        <v>0</v>
      </c>
      <c r="BZ97" s="21"/>
      <c r="CA97" s="21"/>
      <c r="CP97">
        <f t="shared" si="98"/>
        <v>102</v>
      </c>
      <c r="CQ97" s="11" t="s">
        <v>174</v>
      </c>
      <c r="CR97" s="11" t="s">
        <v>175</v>
      </c>
    </row>
    <row r="98" spans="2:96" ht="12.75">
      <c r="B98">
        <f t="shared" si="83"/>
        <v>153</v>
      </c>
      <c r="C98" s="11" t="str">
        <f t="shared" si="59"/>
        <v>1.000000</v>
      </c>
      <c r="D98" s="11">
        <f t="shared" si="60"/>
        <v>1</v>
      </c>
      <c r="E98" t="str">
        <f t="shared" si="61"/>
        <v>1.000000</v>
      </c>
      <c r="F98">
        <f t="shared" si="62"/>
        <v>1</v>
      </c>
      <c r="G98">
        <f t="shared" si="84"/>
        <v>0</v>
      </c>
      <c r="H98">
        <f t="shared" si="63"/>
        <v>0</v>
      </c>
      <c r="I98">
        <f t="shared" si="64"/>
        <v>0</v>
      </c>
      <c r="J98" s="15">
        <f t="shared" si="65"/>
        <v>0</v>
      </c>
      <c r="K98" s="15">
        <f t="shared" si="56"/>
        <v>0</v>
      </c>
      <c r="L98" s="15">
        <f t="shared" si="66"/>
        <v>0</v>
      </c>
      <c r="M98" s="16" t="e">
        <f t="shared" si="67"/>
        <v>#DIV/0!</v>
      </c>
      <c r="N98" s="16" t="e">
        <f t="shared" si="68"/>
        <v>#DIV/0!</v>
      </c>
      <c r="O98">
        <f>G27</f>
        <v>545469.3440315804</v>
      </c>
      <c r="P98">
        <f>B27</f>
        <v>82</v>
      </c>
      <c r="R98" s="19">
        <f t="shared" si="69"/>
        <v>153</v>
      </c>
      <c r="S98">
        <f t="shared" si="85"/>
        <v>0</v>
      </c>
      <c r="T98">
        <f t="shared" si="86"/>
        <v>0</v>
      </c>
      <c r="U98">
        <f t="shared" si="87"/>
        <v>0</v>
      </c>
      <c r="V98" s="15">
        <f t="shared" si="88"/>
        <v>0</v>
      </c>
      <c r="W98" s="15">
        <f t="shared" si="57"/>
        <v>0</v>
      </c>
      <c r="X98" s="15">
        <f t="shared" si="89"/>
        <v>0</v>
      </c>
      <c r="Y98" s="16" t="e">
        <f t="shared" si="90"/>
        <v>#DIV/0!</v>
      </c>
      <c r="Z98" s="16" t="e">
        <f t="shared" si="91"/>
        <v>#DIV/0!</v>
      </c>
      <c r="AA98">
        <f>S27</f>
        <v>643062.5107091363</v>
      </c>
      <c r="AB98" s="22">
        <f>R27</f>
        <v>82</v>
      </c>
      <c r="AD98">
        <f t="shared" si="70"/>
        <v>153</v>
      </c>
      <c r="AE98">
        <f t="shared" si="100"/>
        <v>120</v>
      </c>
      <c r="AF98">
        <f t="shared" si="100"/>
        <v>120</v>
      </c>
      <c r="AG98">
        <f t="shared" si="100"/>
        <v>120</v>
      </c>
      <c r="AH98">
        <f t="shared" si="100"/>
        <v>120</v>
      </c>
      <c r="AI98">
        <f t="shared" si="100"/>
        <v>120</v>
      </c>
      <c r="AJ98" t="e">
        <f t="shared" si="58"/>
        <v>#DIV/0!</v>
      </c>
      <c r="AL98" s="22">
        <f t="shared" si="71"/>
        <v>153</v>
      </c>
      <c r="AM98">
        <f t="shared" si="72"/>
        <v>120</v>
      </c>
      <c r="AN98">
        <f t="shared" si="72"/>
        <v>120</v>
      </c>
      <c r="AO98">
        <f t="shared" si="72"/>
        <v>120</v>
      </c>
      <c r="AP98">
        <f t="shared" si="72"/>
        <v>120</v>
      </c>
      <c r="AQ98">
        <f t="shared" si="72"/>
        <v>120</v>
      </c>
      <c r="AR98" s="24" t="e">
        <f t="shared" si="73"/>
        <v>#DIV/0!</v>
      </c>
      <c r="AS98">
        <f t="shared" si="74"/>
        <v>153</v>
      </c>
      <c r="AT98">
        <f t="shared" si="92"/>
        <v>0</v>
      </c>
      <c r="AU98">
        <f t="shared" si="93"/>
        <v>0</v>
      </c>
      <c r="AV98">
        <f t="shared" si="75"/>
        <v>0</v>
      </c>
      <c r="AW98">
        <f t="shared" si="94"/>
        <v>0</v>
      </c>
      <c r="AY98">
        <f t="shared" si="95"/>
        <v>0</v>
      </c>
      <c r="AZ98">
        <f t="shared" si="96"/>
        <v>0</v>
      </c>
      <c r="BA98">
        <f t="shared" si="97"/>
        <v>0</v>
      </c>
      <c r="BB98">
        <f t="shared" si="76"/>
        <v>0</v>
      </c>
      <c r="BC98">
        <f>AY27</f>
        <v>837760.9688529026</v>
      </c>
      <c r="BD98" s="22">
        <f>AD27</f>
        <v>82</v>
      </c>
      <c r="BE98">
        <f t="shared" si="77"/>
        <v>153</v>
      </c>
      <c r="BF98">
        <f t="shared" si="78"/>
        <v>120</v>
      </c>
      <c r="BG98">
        <f t="shared" si="78"/>
        <v>120</v>
      </c>
      <c r="BH98">
        <f t="shared" si="78"/>
        <v>120</v>
      </c>
      <c r="BI98">
        <f t="shared" si="78"/>
        <v>120</v>
      </c>
      <c r="BJ98">
        <f t="shared" si="78"/>
        <v>120</v>
      </c>
      <c r="BK98" t="e">
        <f t="shared" si="79"/>
        <v>#DIV/0!</v>
      </c>
      <c r="BN98">
        <f t="shared" si="80"/>
        <v>0</v>
      </c>
      <c r="BO98">
        <f t="shared" si="81"/>
        <v>0</v>
      </c>
      <c r="BP98">
        <f t="shared" si="82"/>
        <v>0</v>
      </c>
      <c r="BZ98" s="21"/>
      <c r="CA98" s="21"/>
      <c r="CP98">
        <f t="shared" si="98"/>
        <v>103</v>
      </c>
      <c r="CQ98" s="11" t="s">
        <v>176</v>
      </c>
      <c r="CR98" s="11" t="s">
        <v>177</v>
      </c>
    </row>
    <row r="99" spans="2:96" ht="12.75">
      <c r="B99">
        <f t="shared" si="83"/>
        <v>154</v>
      </c>
      <c r="C99" s="11" t="str">
        <f t="shared" si="59"/>
        <v>1.000000</v>
      </c>
      <c r="D99" s="11">
        <f t="shared" si="60"/>
        <v>1</v>
      </c>
      <c r="E99" t="str">
        <f t="shared" si="61"/>
        <v>1.000000</v>
      </c>
      <c r="F99">
        <f t="shared" si="62"/>
        <v>1</v>
      </c>
      <c r="G99">
        <f t="shared" si="84"/>
        <v>0</v>
      </c>
      <c r="H99">
        <f t="shared" si="63"/>
        <v>0</v>
      </c>
      <c r="I99">
        <f t="shared" si="64"/>
        <v>0</v>
      </c>
      <c r="J99" s="15">
        <f t="shared" si="65"/>
        <v>0</v>
      </c>
      <c r="K99" s="15">
        <f t="shared" si="56"/>
        <v>0</v>
      </c>
      <c r="L99" s="15">
        <f t="shared" si="66"/>
        <v>0</v>
      </c>
      <c r="M99" s="16" t="e">
        <f t="shared" si="67"/>
        <v>#DIV/0!</v>
      </c>
      <c r="N99" s="16" t="e">
        <f t="shared" si="68"/>
        <v>#DIV/0!</v>
      </c>
      <c r="O99">
        <f>G26</f>
        <v>587816.2117416614</v>
      </c>
      <c r="P99">
        <f>B26</f>
        <v>81</v>
      </c>
      <c r="R99" s="19">
        <f t="shared" si="69"/>
        <v>154</v>
      </c>
      <c r="S99">
        <f t="shared" si="85"/>
        <v>0</v>
      </c>
      <c r="T99">
        <f t="shared" si="86"/>
        <v>0</v>
      </c>
      <c r="U99">
        <f t="shared" si="87"/>
        <v>0</v>
      </c>
      <c r="V99" s="15">
        <f t="shared" si="88"/>
        <v>0</v>
      </c>
      <c r="W99" s="15">
        <f t="shared" si="57"/>
        <v>0</v>
      </c>
      <c r="X99" s="15">
        <f t="shared" si="89"/>
        <v>0</v>
      </c>
      <c r="Y99" s="16" t="e">
        <f t="shared" si="90"/>
        <v>#DIV/0!</v>
      </c>
      <c r="Z99" s="16" t="e">
        <f t="shared" si="91"/>
        <v>#DIV/0!</v>
      </c>
      <c r="AA99">
        <f>S26</f>
        <v>677464.1397243382</v>
      </c>
      <c r="AB99" s="22">
        <f>R26</f>
        <v>81</v>
      </c>
      <c r="AD99">
        <f t="shared" si="70"/>
        <v>154</v>
      </c>
      <c r="AE99">
        <f t="shared" si="100"/>
        <v>120</v>
      </c>
      <c r="AF99">
        <f t="shared" si="100"/>
        <v>120</v>
      </c>
      <c r="AG99">
        <f t="shared" si="100"/>
        <v>120</v>
      </c>
      <c r="AH99">
        <f t="shared" si="100"/>
        <v>120</v>
      </c>
      <c r="AI99">
        <f t="shared" si="100"/>
        <v>120</v>
      </c>
      <c r="AJ99" t="e">
        <f t="shared" si="58"/>
        <v>#DIV/0!</v>
      </c>
      <c r="AL99" s="22">
        <f t="shared" si="71"/>
        <v>154</v>
      </c>
      <c r="AM99">
        <f t="shared" si="72"/>
        <v>120</v>
      </c>
      <c r="AN99">
        <f t="shared" si="72"/>
        <v>120</v>
      </c>
      <c r="AO99">
        <f t="shared" si="72"/>
        <v>120</v>
      </c>
      <c r="AP99">
        <f t="shared" si="72"/>
        <v>120</v>
      </c>
      <c r="AQ99">
        <f t="shared" si="72"/>
        <v>120</v>
      </c>
      <c r="AR99" s="24" t="e">
        <f t="shared" si="73"/>
        <v>#DIV/0!</v>
      </c>
      <c r="AS99">
        <f t="shared" si="74"/>
        <v>154</v>
      </c>
      <c r="AT99">
        <f t="shared" si="92"/>
        <v>0</v>
      </c>
      <c r="AU99">
        <f t="shared" si="93"/>
        <v>0</v>
      </c>
      <c r="AV99">
        <f t="shared" si="75"/>
        <v>0</v>
      </c>
      <c r="AW99">
        <f t="shared" si="94"/>
        <v>0</v>
      </c>
      <c r="AY99">
        <f t="shared" si="95"/>
        <v>0</v>
      </c>
      <c r="AZ99">
        <f t="shared" si="96"/>
        <v>0</v>
      </c>
      <c r="BA99">
        <f t="shared" si="97"/>
        <v>0</v>
      </c>
      <c r="BB99">
        <f t="shared" si="76"/>
        <v>0</v>
      </c>
      <c r="BC99">
        <f>AY26</f>
        <v>867055.9472624153</v>
      </c>
      <c r="BD99" s="22">
        <f>AD26</f>
        <v>81</v>
      </c>
      <c r="BE99">
        <f t="shared" si="77"/>
        <v>154</v>
      </c>
      <c r="BF99">
        <f t="shared" si="78"/>
        <v>120</v>
      </c>
      <c r="BG99">
        <f t="shared" si="78"/>
        <v>120</v>
      </c>
      <c r="BH99">
        <f t="shared" si="78"/>
        <v>120</v>
      </c>
      <c r="BI99">
        <f t="shared" si="78"/>
        <v>120</v>
      </c>
      <c r="BJ99">
        <f t="shared" si="78"/>
        <v>120</v>
      </c>
      <c r="BK99" t="e">
        <f t="shared" si="79"/>
        <v>#DIV/0!</v>
      </c>
      <c r="BN99">
        <f t="shared" si="80"/>
        <v>0</v>
      </c>
      <c r="BO99">
        <f t="shared" si="81"/>
        <v>0</v>
      </c>
      <c r="BP99">
        <f t="shared" si="82"/>
        <v>0</v>
      </c>
      <c r="BZ99" s="21"/>
      <c r="CA99" s="21"/>
      <c r="CP99">
        <f t="shared" si="98"/>
        <v>104</v>
      </c>
      <c r="CQ99" s="11" t="s">
        <v>178</v>
      </c>
      <c r="CR99" s="11" t="s">
        <v>179</v>
      </c>
    </row>
    <row r="100" spans="2:96" ht="12.75">
      <c r="B100">
        <f t="shared" si="83"/>
        <v>155</v>
      </c>
      <c r="C100" s="11" t="str">
        <f t="shared" si="59"/>
        <v>1.000000</v>
      </c>
      <c r="D100" s="11">
        <f t="shared" si="60"/>
        <v>1</v>
      </c>
      <c r="E100" t="str">
        <f t="shared" si="61"/>
        <v>1.000000</v>
      </c>
      <c r="F100">
        <f t="shared" si="62"/>
        <v>1</v>
      </c>
      <c r="G100">
        <f t="shared" si="84"/>
        <v>0</v>
      </c>
      <c r="H100">
        <f t="shared" si="63"/>
        <v>0</v>
      </c>
      <c r="I100">
        <f t="shared" si="64"/>
        <v>0</v>
      </c>
      <c r="J100" s="15">
        <f t="shared" si="65"/>
        <v>0</v>
      </c>
      <c r="K100" s="15">
        <f t="shared" si="56"/>
        <v>0</v>
      </c>
      <c r="L100" s="15">
        <f t="shared" si="66"/>
        <v>0</v>
      </c>
      <c r="M100" s="16" t="e">
        <f t="shared" si="67"/>
        <v>#DIV/0!</v>
      </c>
      <c r="N100" s="16" t="e">
        <f t="shared" si="68"/>
        <v>#DIV/0!</v>
      </c>
      <c r="O100">
        <f>G25</f>
        <v>628255.7797741649</v>
      </c>
      <c r="P100">
        <f>B25</f>
        <v>80</v>
      </c>
      <c r="R100" s="19">
        <f t="shared" si="69"/>
        <v>155</v>
      </c>
      <c r="S100">
        <f t="shared" si="85"/>
        <v>0</v>
      </c>
      <c r="T100">
        <f t="shared" si="86"/>
        <v>0</v>
      </c>
      <c r="U100">
        <f t="shared" si="87"/>
        <v>0</v>
      </c>
      <c r="V100" s="15">
        <f t="shared" si="88"/>
        <v>0</v>
      </c>
      <c r="W100" s="15">
        <f t="shared" si="57"/>
        <v>0</v>
      </c>
      <c r="X100" s="15">
        <f t="shared" si="89"/>
        <v>0</v>
      </c>
      <c r="Y100" s="16" t="e">
        <f t="shared" si="90"/>
        <v>#DIV/0!</v>
      </c>
      <c r="Z100" s="16" t="e">
        <f t="shared" si="91"/>
        <v>#DIV/0!</v>
      </c>
      <c r="AA100">
        <f>S25</f>
        <v>710040.0680043078</v>
      </c>
      <c r="AB100" s="22">
        <f>R25</f>
        <v>80</v>
      </c>
      <c r="AD100">
        <f t="shared" si="70"/>
        <v>155</v>
      </c>
      <c r="AE100">
        <f aca="true" t="shared" si="101" ref="AE100:AI109">VLOOKUP($G100*(100-AE$9)/100,$O$10:$P$115,2)-1</f>
        <v>120</v>
      </c>
      <c r="AF100">
        <f t="shared" si="101"/>
        <v>120</v>
      </c>
      <c r="AG100">
        <f t="shared" si="101"/>
        <v>120</v>
      </c>
      <c r="AH100">
        <f t="shared" si="101"/>
        <v>120</v>
      </c>
      <c r="AI100">
        <f t="shared" si="101"/>
        <v>120</v>
      </c>
      <c r="AJ100" t="e">
        <f t="shared" si="58"/>
        <v>#DIV/0!</v>
      </c>
      <c r="AL100" s="22">
        <f t="shared" si="71"/>
        <v>155</v>
      </c>
      <c r="AM100">
        <f t="shared" si="72"/>
        <v>120</v>
      </c>
      <c r="AN100">
        <f t="shared" si="72"/>
        <v>120</v>
      </c>
      <c r="AO100">
        <f t="shared" si="72"/>
        <v>120</v>
      </c>
      <c r="AP100">
        <f t="shared" si="72"/>
        <v>120</v>
      </c>
      <c r="AQ100">
        <f t="shared" si="72"/>
        <v>120</v>
      </c>
      <c r="AR100" s="24" t="e">
        <f t="shared" si="73"/>
        <v>#DIV/0!</v>
      </c>
      <c r="AS100">
        <f t="shared" si="74"/>
        <v>155</v>
      </c>
      <c r="AT100">
        <f t="shared" si="92"/>
        <v>0</v>
      </c>
      <c r="AU100">
        <f t="shared" si="93"/>
        <v>0</v>
      </c>
      <c r="AV100">
        <f t="shared" si="75"/>
        <v>0</v>
      </c>
      <c r="AW100">
        <f t="shared" si="94"/>
        <v>0</v>
      </c>
      <c r="AY100">
        <f t="shared" si="95"/>
        <v>0</v>
      </c>
      <c r="AZ100">
        <f t="shared" si="96"/>
        <v>0</v>
      </c>
      <c r="BA100">
        <f t="shared" si="97"/>
        <v>0</v>
      </c>
      <c r="BB100">
        <f t="shared" si="76"/>
        <v>0</v>
      </c>
      <c r="BC100">
        <f>AY25</f>
        <v>892209.0711835251</v>
      </c>
      <c r="BD100" s="22">
        <f>AD25</f>
        <v>80</v>
      </c>
      <c r="BE100">
        <f t="shared" si="77"/>
        <v>155</v>
      </c>
      <c r="BF100">
        <f t="shared" si="78"/>
        <v>120</v>
      </c>
      <c r="BG100">
        <f t="shared" si="78"/>
        <v>120</v>
      </c>
      <c r="BH100">
        <f t="shared" si="78"/>
        <v>120</v>
      </c>
      <c r="BI100">
        <f t="shared" si="78"/>
        <v>120</v>
      </c>
      <c r="BJ100">
        <f t="shared" si="78"/>
        <v>120</v>
      </c>
      <c r="BK100" t="e">
        <f t="shared" si="79"/>
        <v>#DIV/0!</v>
      </c>
      <c r="BN100">
        <f t="shared" si="80"/>
        <v>0</v>
      </c>
      <c r="BO100">
        <f t="shared" si="81"/>
        <v>0</v>
      </c>
      <c r="BP100">
        <f t="shared" si="82"/>
        <v>0</v>
      </c>
      <c r="BZ100" s="21"/>
      <c r="CA100" s="21"/>
      <c r="CP100">
        <f t="shared" si="98"/>
        <v>105</v>
      </c>
      <c r="CQ100" s="11" t="s">
        <v>180</v>
      </c>
      <c r="CR100" s="11" t="s">
        <v>181</v>
      </c>
    </row>
    <row r="101" spans="2:96" ht="12.75">
      <c r="B101">
        <f t="shared" si="83"/>
        <v>156</v>
      </c>
      <c r="C101" s="11" t="str">
        <f t="shared" si="59"/>
        <v>1.000000</v>
      </c>
      <c r="D101" s="11">
        <f t="shared" si="60"/>
        <v>1</v>
      </c>
      <c r="E101" t="str">
        <f t="shared" si="61"/>
        <v>1.000000</v>
      </c>
      <c r="F101">
        <f t="shared" si="62"/>
        <v>1</v>
      </c>
      <c r="G101">
        <f t="shared" si="84"/>
        <v>0</v>
      </c>
      <c r="H101">
        <f t="shared" si="63"/>
        <v>0</v>
      </c>
      <c r="I101">
        <f t="shared" si="64"/>
        <v>0</v>
      </c>
      <c r="J101" s="15">
        <f t="shared" si="65"/>
        <v>0</v>
      </c>
      <c r="K101" s="15">
        <f t="shared" si="56"/>
        <v>0</v>
      </c>
      <c r="L101" s="15">
        <f t="shared" si="66"/>
        <v>0</v>
      </c>
      <c r="M101" s="16" t="e">
        <f t="shared" si="67"/>
        <v>#DIV/0!</v>
      </c>
      <c r="N101" s="16" t="e">
        <f t="shared" si="68"/>
        <v>#DIV/0!</v>
      </c>
      <c r="O101">
        <f>G24</f>
        <v>666886.5149241777</v>
      </c>
      <c r="P101">
        <f>B24</f>
        <v>79</v>
      </c>
      <c r="R101" s="19">
        <f t="shared" si="69"/>
        <v>156</v>
      </c>
      <c r="S101">
        <f t="shared" si="85"/>
        <v>0</v>
      </c>
      <c r="T101">
        <f t="shared" si="86"/>
        <v>0</v>
      </c>
      <c r="U101">
        <f t="shared" si="87"/>
        <v>0</v>
      </c>
      <c r="V101" s="15">
        <f t="shared" si="88"/>
        <v>0</v>
      </c>
      <c r="W101" s="15">
        <f t="shared" si="57"/>
        <v>0</v>
      </c>
      <c r="X101" s="15">
        <f t="shared" si="89"/>
        <v>0</v>
      </c>
      <c r="Y101" s="16" t="e">
        <f t="shared" si="90"/>
        <v>#DIV/0!</v>
      </c>
      <c r="Z101" s="16" t="e">
        <f t="shared" si="91"/>
        <v>#DIV/0!</v>
      </c>
      <c r="AA101">
        <f>S24</f>
        <v>740787.1807275871</v>
      </c>
      <c r="AB101" s="22">
        <f>R24</f>
        <v>79</v>
      </c>
      <c r="AD101">
        <f t="shared" si="70"/>
        <v>156</v>
      </c>
      <c r="AE101">
        <f t="shared" si="101"/>
        <v>120</v>
      </c>
      <c r="AF101">
        <f t="shared" si="101"/>
        <v>120</v>
      </c>
      <c r="AG101">
        <f t="shared" si="101"/>
        <v>120</v>
      </c>
      <c r="AH101">
        <f t="shared" si="101"/>
        <v>120</v>
      </c>
      <c r="AI101">
        <f t="shared" si="101"/>
        <v>120</v>
      </c>
      <c r="AJ101" t="e">
        <f t="shared" si="58"/>
        <v>#DIV/0!</v>
      </c>
      <c r="AL101" s="22">
        <f t="shared" si="71"/>
        <v>156</v>
      </c>
      <c r="AM101">
        <f t="shared" si="72"/>
        <v>120</v>
      </c>
      <c r="AN101">
        <f t="shared" si="72"/>
        <v>120</v>
      </c>
      <c r="AO101">
        <f t="shared" si="72"/>
        <v>120</v>
      </c>
      <c r="AP101">
        <f t="shared" si="72"/>
        <v>120</v>
      </c>
      <c r="AQ101">
        <f t="shared" si="72"/>
        <v>120</v>
      </c>
      <c r="AR101" s="24" t="e">
        <f t="shared" si="73"/>
        <v>#DIV/0!</v>
      </c>
      <c r="AS101">
        <f t="shared" si="74"/>
        <v>156</v>
      </c>
      <c r="AT101">
        <f t="shared" si="92"/>
        <v>0</v>
      </c>
      <c r="AU101">
        <f t="shared" si="93"/>
        <v>0</v>
      </c>
      <c r="AV101">
        <f t="shared" si="75"/>
        <v>0</v>
      </c>
      <c r="AW101">
        <f t="shared" si="94"/>
        <v>0</v>
      </c>
      <c r="AY101">
        <f t="shared" si="95"/>
        <v>0</v>
      </c>
      <c r="AZ101">
        <f t="shared" si="96"/>
        <v>0</v>
      </c>
      <c r="BA101">
        <f t="shared" si="97"/>
        <v>0</v>
      </c>
      <c r="BB101">
        <f t="shared" si="76"/>
        <v>0</v>
      </c>
      <c r="BC101">
        <f>AY24</f>
        <v>913652.714395837</v>
      </c>
      <c r="BD101" s="22">
        <f>AD24</f>
        <v>79</v>
      </c>
      <c r="BE101">
        <f t="shared" si="77"/>
        <v>156</v>
      </c>
      <c r="BF101">
        <f t="shared" si="78"/>
        <v>120</v>
      </c>
      <c r="BG101">
        <f t="shared" si="78"/>
        <v>120</v>
      </c>
      <c r="BH101">
        <f t="shared" si="78"/>
        <v>120</v>
      </c>
      <c r="BI101">
        <f t="shared" si="78"/>
        <v>120</v>
      </c>
      <c r="BJ101">
        <f t="shared" si="78"/>
        <v>120</v>
      </c>
      <c r="BK101" t="e">
        <f t="shared" si="79"/>
        <v>#DIV/0!</v>
      </c>
      <c r="BN101">
        <f t="shared" si="80"/>
        <v>0</v>
      </c>
      <c r="BO101">
        <f t="shared" si="81"/>
        <v>0</v>
      </c>
      <c r="BP101">
        <f t="shared" si="82"/>
        <v>0</v>
      </c>
      <c r="BZ101" s="21"/>
      <c r="CA101" s="21"/>
      <c r="CP101">
        <f t="shared" si="98"/>
        <v>106</v>
      </c>
      <c r="CQ101" s="11" t="s">
        <v>182</v>
      </c>
      <c r="CR101" s="11" t="s">
        <v>183</v>
      </c>
    </row>
    <row r="102" spans="2:96" ht="12.75">
      <c r="B102">
        <f t="shared" si="83"/>
        <v>157</v>
      </c>
      <c r="C102" s="11" t="str">
        <f t="shared" si="59"/>
        <v>1.000000</v>
      </c>
      <c r="D102" s="11">
        <f t="shared" si="60"/>
        <v>1</v>
      </c>
      <c r="E102" t="str">
        <f t="shared" si="61"/>
        <v>1.000000</v>
      </c>
      <c r="F102">
        <f t="shared" si="62"/>
        <v>1</v>
      </c>
      <c r="G102">
        <f t="shared" si="84"/>
        <v>0</v>
      </c>
      <c r="H102">
        <f t="shared" si="63"/>
        <v>0</v>
      </c>
      <c r="I102">
        <f t="shared" si="64"/>
        <v>0</v>
      </c>
      <c r="J102" s="15">
        <f t="shared" si="65"/>
        <v>0</v>
      </c>
      <c r="K102" s="15">
        <f t="shared" si="56"/>
        <v>0</v>
      </c>
      <c r="L102" s="15">
        <f t="shared" si="66"/>
        <v>0</v>
      </c>
      <c r="M102" s="16" t="e">
        <f t="shared" si="67"/>
        <v>#DIV/0!</v>
      </c>
      <c r="N102" s="16" t="e">
        <f t="shared" si="68"/>
        <v>#DIV/0!</v>
      </c>
      <c r="O102">
        <f>G23</f>
        <v>703558.0723281372</v>
      </c>
      <c r="P102">
        <f>B23</f>
        <v>78</v>
      </c>
      <c r="R102" s="19">
        <f t="shared" si="69"/>
        <v>157</v>
      </c>
      <c r="S102">
        <f t="shared" si="85"/>
        <v>0</v>
      </c>
      <c r="T102">
        <f t="shared" si="86"/>
        <v>0</v>
      </c>
      <c r="U102">
        <f t="shared" si="87"/>
        <v>0</v>
      </c>
      <c r="V102" s="15">
        <f t="shared" si="88"/>
        <v>0</v>
      </c>
      <c r="W102" s="15">
        <f t="shared" si="57"/>
        <v>0</v>
      </c>
      <c r="X102" s="15">
        <f t="shared" si="89"/>
        <v>0</v>
      </c>
      <c r="Y102" s="16" t="e">
        <f t="shared" si="90"/>
        <v>#DIV/0!</v>
      </c>
      <c r="Z102" s="16" t="e">
        <f t="shared" si="91"/>
        <v>#DIV/0!</v>
      </c>
      <c r="AA102">
        <f>S23</f>
        <v>769724.9917940857</v>
      </c>
      <c r="AB102" s="22">
        <f>R23</f>
        <v>78</v>
      </c>
      <c r="AD102">
        <f t="shared" si="70"/>
        <v>157</v>
      </c>
      <c r="AE102">
        <f t="shared" si="101"/>
        <v>120</v>
      </c>
      <c r="AF102">
        <f t="shared" si="101"/>
        <v>120</v>
      </c>
      <c r="AG102">
        <f t="shared" si="101"/>
        <v>120</v>
      </c>
      <c r="AH102">
        <f t="shared" si="101"/>
        <v>120</v>
      </c>
      <c r="AI102">
        <f t="shared" si="101"/>
        <v>120</v>
      </c>
      <c r="AJ102" t="e">
        <f t="shared" si="58"/>
        <v>#DIV/0!</v>
      </c>
      <c r="AL102" s="22">
        <f t="shared" si="71"/>
        <v>157</v>
      </c>
      <c r="AM102">
        <f t="shared" si="72"/>
        <v>120</v>
      </c>
      <c r="AN102">
        <f t="shared" si="72"/>
        <v>120</v>
      </c>
      <c r="AO102">
        <f t="shared" si="72"/>
        <v>120</v>
      </c>
      <c r="AP102">
        <f t="shared" si="72"/>
        <v>120</v>
      </c>
      <c r="AQ102">
        <f t="shared" si="72"/>
        <v>120</v>
      </c>
      <c r="AR102" s="24" t="e">
        <f t="shared" si="73"/>
        <v>#DIV/0!</v>
      </c>
      <c r="AS102">
        <f t="shared" si="74"/>
        <v>157</v>
      </c>
      <c r="AT102">
        <f t="shared" si="92"/>
        <v>0</v>
      </c>
      <c r="AU102">
        <f t="shared" si="93"/>
        <v>0</v>
      </c>
      <c r="AV102">
        <f t="shared" si="75"/>
        <v>0</v>
      </c>
      <c r="AW102">
        <f t="shared" si="94"/>
        <v>0</v>
      </c>
      <c r="AY102">
        <f t="shared" si="95"/>
        <v>0</v>
      </c>
      <c r="AZ102">
        <f t="shared" si="96"/>
        <v>0</v>
      </c>
      <c r="BA102">
        <f t="shared" si="97"/>
        <v>0</v>
      </c>
      <c r="BB102">
        <f t="shared" si="76"/>
        <v>0</v>
      </c>
      <c r="BC102">
        <f>AY23</f>
        <v>931736.8326727846</v>
      </c>
      <c r="BD102" s="22">
        <f>AD23</f>
        <v>78</v>
      </c>
      <c r="BE102">
        <f t="shared" si="77"/>
        <v>157</v>
      </c>
      <c r="BF102">
        <f t="shared" si="78"/>
        <v>120</v>
      </c>
      <c r="BG102">
        <f t="shared" si="78"/>
        <v>120</v>
      </c>
      <c r="BH102">
        <f t="shared" si="78"/>
        <v>120</v>
      </c>
      <c r="BI102">
        <f t="shared" si="78"/>
        <v>120</v>
      </c>
      <c r="BJ102">
        <f t="shared" si="78"/>
        <v>120</v>
      </c>
      <c r="BK102" t="e">
        <f t="shared" si="79"/>
        <v>#DIV/0!</v>
      </c>
      <c r="BN102">
        <f t="shared" si="80"/>
        <v>0</v>
      </c>
      <c r="BO102">
        <f t="shared" si="81"/>
        <v>0</v>
      </c>
      <c r="BP102">
        <f t="shared" si="82"/>
        <v>0</v>
      </c>
      <c r="BZ102" s="21"/>
      <c r="CA102" s="21"/>
      <c r="CP102">
        <f t="shared" si="98"/>
        <v>107</v>
      </c>
      <c r="CQ102" s="11" t="s">
        <v>182</v>
      </c>
      <c r="CR102" s="11" t="s">
        <v>184</v>
      </c>
    </row>
    <row r="103" spans="2:96" ht="12.75">
      <c r="B103">
        <f t="shared" si="83"/>
        <v>158</v>
      </c>
      <c r="C103" s="11" t="str">
        <f t="shared" si="59"/>
        <v>1.000000</v>
      </c>
      <c r="D103" s="11">
        <f t="shared" si="60"/>
        <v>1</v>
      </c>
      <c r="E103" t="str">
        <f t="shared" si="61"/>
        <v>1.000000</v>
      </c>
      <c r="F103">
        <f t="shared" si="62"/>
        <v>1</v>
      </c>
      <c r="G103">
        <f t="shared" si="84"/>
        <v>0</v>
      </c>
      <c r="H103">
        <f t="shared" si="63"/>
        <v>0</v>
      </c>
      <c r="I103">
        <f t="shared" si="64"/>
        <v>0</v>
      </c>
      <c r="J103" s="15">
        <f t="shared" si="65"/>
        <v>0</v>
      </c>
      <c r="K103" s="15">
        <f t="shared" si="56"/>
        <v>0</v>
      </c>
      <c r="L103" s="15">
        <f t="shared" si="66"/>
        <v>0</v>
      </c>
      <c r="M103" s="16" t="e">
        <f t="shared" si="67"/>
        <v>#DIV/0!</v>
      </c>
      <c r="N103" s="16" t="e">
        <f t="shared" si="68"/>
        <v>#DIV/0!</v>
      </c>
      <c r="O103">
        <f>G22</f>
        <v>738183.2981092497</v>
      </c>
      <c r="P103">
        <f>B22</f>
        <v>77</v>
      </c>
      <c r="R103" s="19">
        <f t="shared" si="69"/>
        <v>158</v>
      </c>
      <c r="S103">
        <f t="shared" si="85"/>
        <v>0</v>
      </c>
      <c r="T103">
        <f t="shared" si="86"/>
        <v>0</v>
      </c>
      <c r="U103">
        <f t="shared" si="87"/>
        <v>0</v>
      </c>
      <c r="V103" s="15">
        <f t="shared" si="88"/>
        <v>0</v>
      </c>
      <c r="W103" s="15">
        <f t="shared" si="57"/>
        <v>0</v>
      </c>
      <c r="X103" s="15">
        <f t="shared" si="89"/>
        <v>0</v>
      </c>
      <c r="Y103" s="16" t="e">
        <f t="shared" si="90"/>
        <v>#DIV/0!</v>
      </c>
      <c r="Z103" s="16" t="e">
        <f t="shared" si="91"/>
        <v>#DIV/0!</v>
      </c>
      <c r="AA103">
        <f>S22</f>
        <v>796903.3816243854</v>
      </c>
      <c r="AB103" s="22">
        <f>R22</f>
        <v>77</v>
      </c>
      <c r="AD103">
        <f t="shared" si="70"/>
        <v>158</v>
      </c>
      <c r="AE103">
        <f t="shared" si="101"/>
        <v>120</v>
      </c>
      <c r="AF103">
        <f t="shared" si="101"/>
        <v>120</v>
      </c>
      <c r="AG103">
        <f t="shared" si="101"/>
        <v>120</v>
      </c>
      <c r="AH103">
        <f t="shared" si="101"/>
        <v>120</v>
      </c>
      <c r="AI103">
        <f t="shared" si="101"/>
        <v>120</v>
      </c>
      <c r="AJ103" t="e">
        <f t="shared" si="58"/>
        <v>#DIV/0!</v>
      </c>
      <c r="AL103" s="22">
        <f t="shared" si="71"/>
        <v>158</v>
      </c>
      <c r="AM103">
        <f t="shared" si="72"/>
        <v>120</v>
      </c>
      <c r="AN103">
        <f t="shared" si="72"/>
        <v>120</v>
      </c>
      <c r="AO103">
        <f t="shared" si="72"/>
        <v>120</v>
      </c>
      <c r="AP103">
        <f t="shared" si="72"/>
        <v>120</v>
      </c>
      <c r="AQ103">
        <f t="shared" si="72"/>
        <v>120</v>
      </c>
      <c r="AR103" s="24" t="e">
        <f t="shared" si="73"/>
        <v>#DIV/0!</v>
      </c>
      <c r="AS103">
        <f t="shared" si="74"/>
        <v>158</v>
      </c>
      <c r="AT103">
        <f t="shared" si="92"/>
        <v>0</v>
      </c>
      <c r="AU103">
        <f t="shared" si="93"/>
        <v>0</v>
      </c>
      <c r="AV103">
        <f t="shared" si="75"/>
        <v>0</v>
      </c>
      <c r="AW103">
        <f t="shared" si="94"/>
        <v>0</v>
      </c>
      <c r="AY103">
        <f t="shared" si="95"/>
        <v>0</v>
      </c>
      <c r="AZ103">
        <f t="shared" si="96"/>
        <v>0</v>
      </c>
      <c r="BA103">
        <f t="shared" si="97"/>
        <v>0</v>
      </c>
      <c r="BB103">
        <f t="shared" si="76"/>
        <v>0</v>
      </c>
      <c r="BC103">
        <f>AY22</f>
        <v>946825.9132117322</v>
      </c>
      <c r="BD103" s="22">
        <f>AD22</f>
        <v>77</v>
      </c>
      <c r="BE103">
        <f t="shared" si="77"/>
        <v>158</v>
      </c>
      <c r="BF103">
        <f t="shared" si="78"/>
        <v>120</v>
      </c>
      <c r="BG103">
        <f t="shared" si="78"/>
        <v>120</v>
      </c>
      <c r="BH103">
        <f t="shared" si="78"/>
        <v>120</v>
      </c>
      <c r="BI103">
        <f t="shared" si="78"/>
        <v>120</v>
      </c>
      <c r="BJ103">
        <f t="shared" si="78"/>
        <v>120</v>
      </c>
      <c r="BK103" t="e">
        <f t="shared" si="79"/>
        <v>#DIV/0!</v>
      </c>
      <c r="BN103">
        <f t="shared" si="80"/>
        <v>0</v>
      </c>
      <c r="BO103">
        <f t="shared" si="81"/>
        <v>0</v>
      </c>
      <c r="BP103">
        <f t="shared" si="82"/>
        <v>0</v>
      </c>
      <c r="BZ103" s="21"/>
      <c r="CA103" s="21"/>
      <c r="CP103">
        <f t="shared" si="98"/>
        <v>108</v>
      </c>
      <c r="CQ103" s="11" t="s">
        <v>182</v>
      </c>
      <c r="CR103" s="11" t="s">
        <v>185</v>
      </c>
    </row>
    <row r="104" spans="2:96" ht="12.75">
      <c r="B104">
        <f t="shared" si="83"/>
        <v>159</v>
      </c>
      <c r="C104" s="11" t="str">
        <f t="shared" si="59"/>
        <v>1.000000</v>
      </c>
      <c r="D104" s="11">
        <f t="shared" si="60"/>
        <v>1</v>
      </c>
      <c r="E104" t="str">
        <f t="shared" si="61"/>
        <v>1.000000</v>
      </c>
      <c r="F104">
        <f t="shared" si="62"/>
        <v>1</v>
      </c>
      <c r="G104">
        <f t="shared" si="84"/>
        <v>0</v>
      </c>
      <c r="H104">
        <f t="shared" si="63"/>
        <v>0</v>
      </c>
      <c r="I104">
        <f t="shared" si="64"/>
        <v>0</v>
      </c>
      <c r="J104" s="15">
        <f t="shared" si="65"/>
        <v>0</v>
      </c>
      <c r="K104" s="15">
        <f t="shared" si="56"/>
        <v>0</v>
      </c>
      <c r="L104" s="15">
        <f t="shared" si="66"/>
        <v>0</v>
      </c>
      <c r="M104" s="16" t="e">
        <f t="shared" si="67"/>
        <v>#DIV/0!</v>
      </c>
      <c r="N104" s="16" t="e">
        <f t="shared" si="68"/>
        <v>#DIV/0!</v>
      </c>
      <c r="O104">
        <f>G21</f>
        <v>770682.1956161887</v>
      </c>
      <c r="P104">
        <f>B21</f>
        <v>76</v>
      </c>
      <c r="R104" s="19">
        <f t="shared" si="69"/>
        <v>159</v>
      </c>
      <c r="S104">
        <f t="shared" si="85"/>
        <v>0</v>
      </c>
      <c r="T104">
        <f t="shared" si="86"/>
        <v>0</v>
      </c>
      <c r="U104">
        <f t="shared" si="87"/>
        <v>0</v>
      </c>
      <c r="V104" s="15">
        <f t="shared" si="88"/>
        <v>0</v>
      </c>
      <c r="W104" s="15">
        <f t="shared" si="57"/>
        <v>0</v>
      </c>
      <c r="X104" s="15">
        <f t="shared" si="89"/>
        <v>0</v>
      </c>
      <c r="Y104" s="16" t="e">
        <f t="shared" si="90"/>
        <v>#DIV/0!</v>
      </c>
      <c r="Z104" s="16" t="e">
        <f t="shared" si="91"/>
        <v>#DIV/0!</v>
      </c>
      <c r="AA104">
        <f>S21</f>
        <v>822368.8556071153</v>
      </c>
      <c r="AB104" s="22">
        <f>R21</f>
        <v>76</v>
      </c>
      <c r="AD104">
        <f t="shared" si="70"/>
        <v>159</v>
      </c>
      <c r="AE104">
        <f t="shared" si="101"/>
        <v>120</v>
      </c>
      <c r="AF104">
        <f t="shared" si="101"/>
        <v>120</v>
      </c>
      <c r="AG104">
        <f t="shared" si="101"/>
        <v>120</v>
      </c>
      <c r="AH104">
        <f t="shared" si="101"/>
        <v>120</v>
      </c>
      <c r="AI104">
        <f t="shared" si="101"/>
        <v>120</v>
      </c>
      <c r="AJ104" t="e">
        <f t="shared" si="58"/>
        <v>#DIV/0!</v>
      </c>
      <c r="AL104" s="22">
        <f t="shared" si="71"/>
        <v>159</v>
      </c>
      <c r="AM104">
        <f t="shared" si="72"/>
        <v>120</v>
      </c>
      <c r="AN104">
        <f t="shared" si="72"/>
        <v>120</v>
      </c>
      <c r="AO104">
        <f t="shared" si="72"/>
        <v>120</v>
      </c>
      <c r="AP104">
        <f t="shared" si="72"/>
        <v>120</v>
      </c>
      <c r="AQ104">
        <f t="shared" si="72"/>
        <v>120</v>
      </c>
      <c r="AR104" s="24" t="e">
        <f t="shared" si="73"/>
        <v>#DIV/0!</v>
      </c>
      <c r="AS104">
        <f t="shared" si="74"/>
        <v>159</v>
      </c>
      <c r="AT104">
        <f t="shared" si="92"/>
        <v>0</v>
      </c>
      <c r="AU104">
        <f t="shared" si="93"/>
        <v>0</v>
      </c>
      <c r="AV104">
        <f t="shared" si="75"/>
        <v>0</v>
      </c>
      <c r="AW104">
        <f t="shared" si="94"/>
        <v>0</v>
      </c>
      <c r="AY104">
        <f t="shared" si="95"/>
        <v>0</v>
      </c>
      <c r="AZ104">
        <f t="shared" si="96"/>
        <v>0</v>
      </c>
      <c r="BA104">
        <f t="shared" si="97"/>
        <v>0</v>
      </c>
      <c r="BB104">
        <f t="shared" si="76"/>
        <v>0</v>
      </c>
      <c r="BC104">
        <f>AY21</f>
        <v>959266.0159776398</v>
      </c>
      <c r="BD104" s="22">
        <f>AD21</f>
        <v>76</v>
      </c>
      <c r="BE104">
        <f t="shared" si="77"/>
        <v>159</v>
      </c>
      <c r="BF104">
        <f t="shared" si="78"/>
        <v>120</v>
      </c>
      <c r="BG104">
        <f t="shared" si="78"/>
        <v>120</v>
      </c>
      <c r="BH104">
        <f t="shared" si="78"/>
        <v>120</v>
      </c>
      <c r="BI104">
        <f t="shared" si="78"/>
        <v>120</v>
      </c>
      <c r="BJ104">
        <f t="shared" si="78"/>
        <v>120</v>
      </c>
      <c r="BK104" t="e">
        <f t="shared" si="79"/>
        <v>#DIV/0!</v>
      </c>
      <c r="BN104">
        <f t="shared" si="80"/>
        <v>0</v>
      </c>
      <c r="BO104">
        <f t="shared" si="81"/>
        <v>0</v>
      </c>
      <c r="BP104">
        <f t="shared" si="82"/>
        <v>0</v>
      </c>
      <c r="BZ104" s="21"/>
      <c r="CA104" s="21"/>
      <c r="CP104">
        <f t="shared" si="98"/>
        <v>109</v>
      </c>
      <c r="CQ104" s="11" t="s">
        <v>182</v>
      </c>
      <c r="CR104" s="11" t="s">
        <v>186</v>
      </c>
    </row>
    <row r="105" spans="2:96" ht="12.75">
      <c r="B105">
        <f t="shared" si="83"/>
        <v>160</v>
      </c>
      <c r="C105" s="11" t="str">
        <f t="shared" si="59"/>
        <v>1.000000</v>
      </c>
      <c r="D105" s="11">
        <f t="shared" si="60"/>
        <v>1</v>
      </c>
      <c r="E105" t="str">
        <f t="shared" si="61"/>
        <v>1.000000</v>
      </c>
      <c r="F105">
        <f t="shared" si="62"/>
        <v>1</v>
      </c>
      <c r="G105">
        <f t="shared" si="84"/>
        <v>0</v>
      </c>
      <c r="H105">
        <f t="shared" si="63"/>
        <v>0</v>
      </c>
      <c r="I105">
        <f t="shared" si="64"/>
        <v>0</v>
      </c>
      <c r="J105" s="15">
        <f t="shared" si="65"/>
        <v>0</v>
      </c>
      <c r="K105" s="15">
        <f t="shared" si="56"/>
        <v>0</v>
      </c>
      <c r="L105" s="15">
        <f t="shared" si="66"/>
        <v>0</v>
      </c>
      <c r="M105" s="16" t="e">
        <f t="shared" si="67"/>
        <v>#DIV/0!</v>
      </c>
      <c r="N105" s="16" t="e">
        <f t="shared" si="68"/>
        <v>#DIV/0!</v>
      </c>
      <c r="O105">
        <f>G20</f>
        <v>800986.7274630248</v>
      </c>
      <c r="P105">
        <f>B20</f>
        <v>75</v>
      </c>
      <c r="R105" s="19">
        <f t="shared" si="69"/>
        <v>160</v>
      </c>
      <c r="S105">
        <f t="shared" si="85"/>
        <v>0</v>
      </c>
      <c r="T105">
        <f t="shared" si="86"/>
        <v>0</v>
      </c>
      <c r="U105">
        <f t="shared" si="87"/>
        <v>0</v>
      </c>
      <c r="V105" s="15">
        <f t="shared" si="88"/>
        <v>0</v>
      </c>
      <c r="W105" s="15">
        <f t="shared" si="57"/>
        <v>0</v>
      </c>
      <c r="X105" s="15">
        <f t="shared" si="89"/>
        <v>0</v>
      </c>
      <c r="Y105" s="16" t="e">
        <f t="shared" si="90"/>
        <v>#DIV/0!</v>
      </c>
      <c r="Z105" s="16" t="e">
        <f t="shared" si="91"/>
        <v>#DIV/0!</v>
      </c>
      <c r="AA105">
        <f>S20</f>
        <v>846150.7691241178</v>
      </c>
      <c r="AB105" s="22">
        <f>R20</f>
        <v>75</v>
      </c>
      <c r="AD105">
        <f t="shared" si="70"/>
        <v>160</v>
      </c>
      <c r="AE105">
        <f t="shared" si="101"/>
        <v>120</v>
      </c>
      <c r="AF105">
        <f t="shared" si="101"/>
        <v>120</v>
      </c>
      <c r="AG105">
        <f t="shared" si="101"/>
        <v>120</v>
      </c>
      <c r="AH105">
        <f t="shared" si="101"/>
        <v>120</v>
      </c>
      <c r="AI105">
        <f t="shared" si="101"/>
        <v>120</v>
      </c>
      <c r="AJ105" t="e">
        <f t="shared" si="58"/>
        <v>#DIV/0!</v>
      </c>
      <c r="AL105" s="22">
        <f t="shared" si="71"/>
        <v>160</v>
      </c>
      <c r="AM105">
        <f t="shared" si="72"/>
        <v>120</v>
      </c>
      <c r="AN105">
        <f t="shared" si="72"/>
        <v>120</v>
      </c>
      <c r="AO105">
        <f t="shared" si="72"/>
        <v>120</v>
      </c>
      <c r="AP105">
        <f t="shared" si="72"/>
        <v>120</v>
      </c>
      <c r="AQ105">
        <f t="shared" si="72"/>
        <v>120</v>
      </c>
      <c r="AR105" s="24" t="e">
        <f t="shared" si="73"/>
        <v>#DIV/0!</v>
      </c>
      <c r="AS105">
        <f t="shared" si="74"/>
        <v>160</v>
      </c>
      <c r="AT105">
        <f t="shared" si="92"/>
        <v>0</v>
      </c>
      <c r="AU105">
        <f t="shared" si="93"/>
        <v>0</v>
      </c>
      <c r="AV105">
        <f t="shared" si="75"/>
        <v>0</v>
      </c>
      <c r="AW105">
        <f t="shared" si="94"/>
        <v>0</v>
      </c>
      <c r="AY105">
        <f t="shared" si="95"/>
        <v>0</v>
      </c>
      <c r="AZ105">
        <f t="shared" si="96"/>
        <v>0</v>
      </c>
      <c r="BA105">
        <f t="shared" si="97"/>
        <v>0</v>
      </c>
      <c r="BB105">
        <f t="shared" si="76"/>
        <v>0</v>
      </c>
      <c r="BC105">
        <f>AY20</f>
        <v>969381.9610860939</v>
      </c>
      <c r="BD105" s="22">
        <f>AD20</f>
        <v>75</v>
      </c>
      <c r="BE105">
        <f t="shared" si="77"/>
        <v>160</v>
      </c>
      <c r="BF105">
        <f t="shared" si="78"/>
        <v>120</v>
      </c>
      <c r="BG105">
        <f t="shared" si="78"/>
        <v>120</v>
      </c>
      <c r="BH105">
        <f t="shared" si="78"/>
        <v>120</v>
      </c>
      <c r="BI105">
        <f t="shared" si="78"/>
        <v>120</v>
      </c>
      <c r="BJ105">
        <f t="shared" si="78"/>
        <v>120</v>
      </c>
      <c r="BK105" t="e">
        <f t="shared" si="79"/>
        <v>#DIV/0!</v>
      </c>
      <c r="BN105">
        <f t="shared" si="80"/>
        <v>0</v>
      </c>
      <c r="BO105">
        <f t="shared" si="81"/>
        <v>0</v>
      </c>
      <c r="BP105">
        <f t="shared" si="82"/>
        <v>0</v>
      </c>
      <c r="BZ105" s="21"/>
      <c r="CA105" s="21"/>
      <c r="CP105">
        <f t="shared" si="98"/>
        <v>110</v>
      </c>
      <c r="CQ105" s="11" t="s">
        <v>182</v>
      </c>
      <c r="CR105" s="11" t="s">
        <v>187</v>
      </c>
    </row>
    <row r="106" spans="2:96" ht="12.75">
      <c r="B106">
        <f t="shared" si="83"/>
        <v>161</v>
      </c>
      <c r="C106" s="11" t="str">
        <f t="shared" si="59"/>
        <v>1.000000</v>
      </c>
      <c r="D106" s="11">
        <f t="shared" si="60"/>
        <v>1</v>
      </c>
      <c r="E106" t="str">
        <f t="shared" si="61"/>
        <v>1.000000</v>
      </c>
      <c r="F106">
        <f t="shared" si="62"/>
        <v>1</v>
      </c>
      <c r="G106">
        <f t="shared" si="84"/>
        <v>0</v>
      </c>
      <c r="H106">
        <f t="shared" si="63"/>
        <v>0</v>
      </c>
      <c r="I106">
        <f t="shared" si="64"/>
        <v>0</v>
      </c>
      <c r="J106" s="15">
        <f t="shared" si="65"/>
        <v>0</v>
      </c>
      <c r="K106" s="15">
        <f t="shared" si="56"/>
        <v>0</v>
      </c>
      <c r="L106" s="15">
        <f t="shared" si="66"/>
        <v>0</v>
      </c>
      <c r="M106" s="16" t="e">
        <f t="shared" si="67"/>
        <v>#DIV/0!</v>
      </c>
      <c r="N106" s="16" t="e">
        <f t="shared" si="68"/>
        <v>#DIV/0!</v>
      </c>
      <c r="O106">
        <f>G19</f>
        <v>829092.9794669546</v>
      </c>
      <c r="P106">
        <f>B19</f>
        <v>74</v>
      </c>
      <c r="R106" s="19">
        <f t="shared" si="69"/>
        <v>161</v>
      </c>
      <c r="S106">
        <f t="shared" si="85"/>
        <v>0</v>
      </c>
      <c r="T106">
        <f t="shared" si="86"/>
        <v>0</v>
      </c>
      <c r="U106">
        <f t="shared" si="87"/>
        <v>0</v>
      </c>
      <c r="V106" s="15">
        <f t="shared" si="88"/>
        <v>0</v>
      </c>
      <c r="W106" s="15">
        <f t="shared" si="57"/>
        <v>0</v>
      </c>
      <c r="X106" s="15">
        <f t="shared" si="89"/>
        <v>0</v>
      </c>
      <c r="Y106" s="16" t="e">
        <f t="shared" si="90"/>
        <v>#DIV/0!</v>
      </c>
      <c r="Z106" s="16" t="e">
        <f t="shared" si="91"/>
        <v>#DIV/0!</v>
      </c>
      <c r="AA106">
        <f>S19</f>
        <v>868254.7998178814</v>
      </c>
      <c r="AB106" s="22">
        <f>R19</f>
        <v>74</v>
      </c>
      <c r="AD106">
        <f t="shared" si="70"/>
        <v>161</v>
      </c>
      <c r="AE106">
        <f t="shared" si="101"/>
        <v>120</v>
      </c>
      <c r="AF106">
        <f t="shared" si="101"/>
        <v>120</v>
      </c>
      <c r="AG106">
        <f t="shared" si="101"/>
        <v>120</v>
      </c>
      <c r="AH106">
        <f t="shared" si="101"/>
        <v>120</v>
      </c>
      <c r="AI106">
        <f t="shared" si="101"/>
        <v>120</v>
      </c>
      <c r="AJ106" t="e">
        <f aca="true" t="shared" si="102" ref="AJ106:AJ129">I106/G106+AD106</f>
        <v>#DIV/0!</v>
      </c>
      <c r="AL106" s="22">
        <f t="shared" si="71"/>
        <v>161</v>
      </c>
      <c r="AM106">
        <f t="shared" si="72"/>
        <v>120</v>
      </c>
      <c r="AN106">
        <f t="shared" si="72"/>
        <v>120</v>
      </c>
      <c r="AO106">
        <f t="shared" si="72"/>
        <v>120</v>
      </c>
      <c r="AP106">
        <f t="shared" si="72"/>
        <v>120</v>
      </c>
      <c r="AQ106">
        <f t="shared" si="72"/>
        <v>120</v>
      </c>
      <c r="AR106" s="24" t="e">
        <f t="shared" si="73"/>
        <v>#DIV/0!</v>
      </c>
      <c r="AS106">
        <f t="shared" si="74"/>
        <v>161</v>
      </c>
      <c r="AT106">
        <f t="shared" si="92"/>
        <v>0</v>
      </c>
      <c r="AU106">
        <f t="shared" si="93"/>
        <v>0</v>
      </c>
      <c r="AV106">
        <f t="shared" si="75"/>
        <v>0</v>
      </c>
      <c r="AW106">
        <f t="shared" si="94"/>
        <v>0</v>
      </c>
      <c r="AY106">
        <f t="shared" si="95"/>
        <v>0</v>
      </c>
      <c r="AZ106">
        <f t="shared" si="96"/>
        <v>0</v>
      </c>
      <c r="BA106">
        <f t="shared" si="97"/>
        <v>0</v>
      </c>
      <c r="BB106">
        <f t="shared" si="76"/>
        <v>0</v>
      </c>
      <c r="BC106">
        <f>AY19</f>
        <v>977483.8203673445</v>
      </c>
      <c r="BD106" s="22">
        <f>AD19</f>
        <v>74</v>
      </c>
      <c r="BE106">
        <f t="shared" si="77"/>
        <v>161</v>
      </c>
      <c r="BF106">
        <f t="shared" si="78"/>
        <v>120</v>
      </c>
      <c r="BG106">
        <f t="shared" si="78"/>
        <v>120</v>
      </c>
      <c r="BH106">
        <f t="shared" si="78"/>
        <v>120</v>
      </c>
      <c r="BI106">
        <f t="shared" si="78"/>
        <v>120</v>
      </c>
      <c r="BJ106">
        <f t="shared" si="78"/>
        <v>120</v>
      </c>
      <c r="BK106" t="e">
        <f t="shared" si="79"/>
        <v>#DIV/0!</v>
      </c>
      <c r="BN106">
        <f t="shared" si="80"/>
        <v>0</v>
      </c>
      <c r="BO106">
        <f t="shared" si="81"/>
        <v>0</v>
      </c>
      <c r="BP106">
        <f t="shared" si="82"/>
        <v>0</v>
      </c>
      <c r="BZ106" s="21"/>
      <c r="CA106" s="21"/>
      <c r="CP106">
        <f t="shared" si="98"/>
        <v>111</v>
      </c>
      <c r="CQ106" s="11" t="s">
        <v>182</v>
      </c>
      <c r="CR106" s="11" t="s">
        <v>188</v>
      </c>
    </row>
    <row r="107" spans="2:96" ht="12.75">
      <c r="B107">
        <f t="shared" si="83"/>
        <v>162</v>
      </c>
      <c r="C107" s="11" t="str">
        <f t="shared" si="59"/>
        <v>1.000000</v>
      </c>
      <c r="D107" s="11">
        <f t="shared" si="60"/>
        <v>1</v>
      </c>
      <c r="E107" t="str">
        <f t="shared" si="61"/>
        <v>1.000000</v>
      </c>
      <c r="F107">
        <f t="shared" si="62"/>
        <v>1</v>
      </c>
      <c r="G107">
        <f t="shared" si="84"/>
        <v>0</v>
      </c>
      <c r="H107">
        <f t="shared" si="63"/>
        <v>0</v>
      </c>
      <c r="I107">
        <f t="shared" si="64"/>
        <v>0</v>
      </c>
      <c r="J107" s="15">
        <f aca="true" t="shared" si="103" ref="J107:J115">J106*(1-E106)/(1+$D$4)</f>
        <v>0</v>
      </c>
      <c r="K107" s="15">
        <f t="shared" si="56"/>
        <v>0</v>
      </c>
      <c r="L107" s="15">
        <f t="shared" si="66"/>
        <v>0</v>
      </c>
      <c r="M107" s="16" t="e">
        <f t="shared" si="67"/>
        <v>#DIV/0!</v>
      </c>
      <c r="N107" s="16" t="e">
        <f t="shared" si="68"/>
        <v>#DIV/0!</v>
      </c>
      <c r="O107">
        <f>G18</f>
        <v>855076.1793282006</v>
      </c>
      <c r="P107">
        <f>B18</f>
        <v>73</v>
      </c>
      <c r="R107" s="19">
        <f t="shared" si="69"/>
        <v>162</v>
      </c>
      <c r="S107">
        <f t="shared" si="85"/>
        <v>0</v>
      </c>
      <c r="T107">
        <f t="shared" si="86"/>
        <v>0</v>
      </c>
      <c r="U107">
        <f t="shared" si="87"/>
        <v>0</v>
      </c>
      <c r="V107" s="15">
        <f t="shared" si="88"/>
        <v>0</v>
      </c>
      <c r="W107" s="15">
        <f t="shared" si="57"/>
        <v>0</v>
      </c>
      <c r="X107" s="15">
        <f t="shared" si="89"/>
        <v>0</v>
      </c>
      <c r="Y107" s="16" t="e">
        <f t="shared" si="90"/>
        <v>#DIV/0!</v>
      </c>
      <c r="Z107" s="16" t="e">
        <f t="shared" si="91"/>
        <v>#DIV/0!</v>
      </c>
      <c r="AA107">
        <f>S18</f>
        <v>888667.492111687</v>
      </c>
      <c r="AB107" s="22">
        <f>R18</f>
        <v>73</v>
      </c>
      <c r="AD107">
        <f t="shared" si="70"/>
        <v>162</v>
      </c>
      <c r="AE107">
        <f t="shared" si="101"/>
        <v>120</v>
      </c>
      <c r="AF107">
        <f t="shared" si="101"/>
        <v>120</v>
      </c>
      <c r="AG107">
        <f t="shared" si="101"/>
        <v>120</v>
      </c>
      <c r="AH107">
        <f t="shared" si="101"/>
        <v>120</v>
      </c>
      <c r="AI107">
        <f t="shared" si="101"/>
        <v>120</v>
      </c>
      <c r="AJ107" t="e">
        <f t="shared" si="102"/>
        <v>#DIV/0!</v>
      </c>
      <c r="AL107" s="22">
        <f t="shared" si="71"/>
        <v>162</v>
      </c>
      <c r="AM107">
        <f aca="true" t="shared" si="104" ref="AM107:AQ129">VLOOKUP($S107*(100-AM$9)/100,$AA$10:$AB$115,2)-1</f>
        <v>120</v>
      </c>
      <c r="AN107">
        <f t="shared" si="104"/>
        <v>120</v>
      </c>
      <c r="AO107">
        <f t="shared" si="104"/>
        <v>120</v>
      </c>
      <c r="AP107">
        <f t="shared" si="104"/>
        <v>120</v>
      </c>
      <c r="AQ107">
        <f t="shared" si="104"/>
        <v>120</v>
      </c>
      <c r="AR107" s="24" t="e">
        <f t="shared" si="73"/>
        <v>#DIV/0!</v>
      </c>
      <c r="AS107">
        <f t="shared" si="74"/>
        <v>162</v>
      </c>
      <c r="AT107">
        <f t="shared" si="92"/>
        <v>0</v>
      </c>
      <c r="AU107">
        <f t="shared" si="93"/>
        <v>0</v>
      </c>
      <c r="AV107">
        <f t="shared" si="75"/>
        <v>0</v>
      </c>
      <c r="AW107">
        <f t="shared" si="94"/>
        <v>0</v>
      </c>
      <c r="AY107">
        <f t="shared" si="95"/>
        <v>0</v>
      </c>
      <c r="AZ107">
        <f t="shared" si="96"/>
        <v>0</v>
      </c>
      <c r="BA107">
        <f t="shared" si="97"/>
        <v>0</v>
      </c>
      <c r="BB107">
        <f t="shared" si="76"/>
        <v>0</v>
      </c>
      <c r="BC107">
        <f>AY18</f>
        <v>983865.2675918525</v>
      </c>
      <c r="BD107" s="22">
        <f>AD18</f>
        <v>73</v>
      </c>
      <c r="BE107">
        <f t="shared" si="77"/>
        <v>162</v>
      </c>
      <c r="BF107">
        <f aca="true" t="shared" si="105" ref="BF107:BJ129">VLOOKUP($AY107*(100-BF$9)/100,$BC$10:$BD$115,2)-1</f>
        <v>120</v>
      </c>
      <c r="BG107">
        <f t="shared" si="105"/>
        <v>120</v>
      </c>
      <c r="BH107">
        <f t="shared" si="105"/>
        <v>120</v>
      </c>
      <c r="BI107">
        <f t="shared" si="105"/>
        <v>120</v>
      </c>
      <c r="BJ107">
        <f t="shared" si="105"/>
        <v>120</v>
      </c>
      <c r="BK107" t="e">
        <f t="shared" si="79"/>
        <v>#DIV/0!</v>
      </c>
      <c r="BN107">
        <f t="shared" si="80"/>
        <v>0</v>
      </c>
      <c r="BO107">
        <f t="shared" si="81"/>
        <v>0</v>
      </c>
      <c r="BP107">
        <f t="shared" si="82"/>
        <v>0</v>
      </c>
      <c r="BZ107" s="21"/>
      <c r="CA107" s="21"/>
      <c r="CP107">
        <f t="shared" si="98"/>
        <v>112</v>
      </c>
      <c r="CQ107" s="11" t="s">
        <v>182</v>
      </c>
      <c r="CR107" s="11" t="s">
        <v>189</v>
      </c>
    </row>
    <row r="108" spans="2:96" ht="12.75">
      <c r="B108">
        <f t="shared" si="83"/>
        <v>163</v>
      </c>
      <c r="C108" s="11" t="str">
        <f t="shared" si="59"/>
        <v>1.000000</v>
      </c>
      <c r="D108" s="11">
        <f t="shared" si="60"/>
        <v>1</v>
      </c>
      <c r="E108" t="str">
        <f t="shared" si="61"/>
        <v>1.000000</v>
      </c>
      <c r="F108">
        <f t="shared" si="62"/>
        <v>1</v>
      </c>
      <c r="G108">
        <f t="shared" si="84"/>
        <v>0</v>
      </c>
      <c r="H108">
        <f t="shared" si="63"/>
        <v>0</v>
      </c>
      <c r="I108">
        <f t="shared" si="64"/>
        <v>0</v>
      </c>
      <c r="J108" s="15">
        <f t="shared" si="103"/>
        <v>0</v>
      </c>
      <c r="K108" s="15">
        <f t="shared" si="56"/>
        <v>0</v>
      </c>
      <c r="L108" s="15">
        <f t="shared" si="66"/>
        <v>0</v>
      </c>
      <c r="M108" s="16" t="e">
        <f t="shared" si="67"/>
        <v>#DIV/0!</v>
      </c>
      <c r="N108" s="16" t="e">
        <f t="shared" si="68"/>
        <v>#DIV/0!</v>
      </c>
      <c r="O108">
        <f>G17</f>
        <v>879057.7539126928</v>
      </c>
      <c r="P108">
        <f>B17</f>
        <v>72</v>
      </c>
      <c r="R108" s="19">
        <f t="shared" si="69"/>
        <v>163</v>
      </c>
      <c r="S108">
        <f t="shared" si="85"/>
        <v>0</v>
      </c>
      <c r="T108">
        <f t="shared" si="86"/>
        <v>0</v>
      </c>
      <c r="U108">
        <f t="shared" si="87"/>
        <v>0</v>
      </c>
      <c r="V108" s="15">
        <f t="shared" si="88"/>
        <v>0</v>
      </c>
      <c r="W108" s="15">
        <f t="shared" si="57"/>
        <v>0</v>
      </c>
      <c r="X108" s="15">
        <f t="shared" si="89"/>
        <v>0</v>
      </c>
      <c r="Y108" s="16" t="e">
        <f t="shared" si="90"/>
        <v>#DIV/0!</v>
      </c>
      <c r="Z108" s="16" t="e">
        <f t="shared" si="91"/>
        <v>#DIV/0!</v>
      </c>
      <c r="AA108">
        <f>S17</f>
        <v>907419.3121982642</v>
      </c>
      <c r="AB108" s="22">
        <f>R17</f>
        <v>72</v>
      </c>
      <c r="AD108">
        <f t="shared" si="70"/>
        <v>163</v>
      </c>
      <c r="AE108">
        <f t="shared" si="101"/>
        <v>120</v>
      </c>
      <c r="AF108">
        <f t="shared" si="101"/>
        <v>120</v>
      </c>
      <c r="AG108">
        <f t="shared" si="101"/>
        <v>120</v>
      </c>
      <c r="AH108">
        <f t="shared" si="101"/>
        <v>120</v>
      </c>
      <c r="AI108">
        <f t="shared" si="101"/>
        <v>120</v>
      </c>
      <c r="AJ108" t="e">
        <f t="shared" si="102"/>
        <v>#DIV/0!</v>
      </c>
      <c r="AL108" s="22">
        <f t="shared" si="71"/>
        <v>163</v>
      </c>
      <c r="AM108">
        <f t="shared" si="104"/>
        <v>120</v>
      </c>
      <c r="AN108">
        <f t="shared" si="104"/>
        <v>120</v>
      </c>
      <c r="AO108">
        <f t="shared" si="104"/>
        <v>120</v>
      </c>
      <c r="AP108">
        <f t="shared" si="104"/>
        <v>120</v>
      </c>
      <c r="AQ108">
        <f t="shared" si="104"/>
        <v>120</v>
      </c>
      <c r="AR108" s="24" t="e">
        <f t="shared" si="73"/>
        <v>#DIV/0!</v>
      </c>
      <c r="AS108">
        <f t="shared" si="74"/>
        <v>163</v>
      </c>
      <c r="AT108">
        <f t="shared" si="92"/>
        <v>0</v>
      </c>
      <c r="AU108">
        <f t="shared" si="93"/>
        <v>0</v>
      </c>
      <c r="AV108">
        <f t="shared" si="75"/>
        <v>0</v>
      </c>
      <c r="AW108">
        <f t="shared" si="94"/>
        <v>0</v>
      </c>
      <c r="AY108">
        <f t="shared" si="95"/>
        <v>0</v>
      </c>
      <c r="AZ108">
        <f t="shared" si="96"/>
        <v>0</v>
      </c>
      <c r="BA108">
        <f t="shared" si="97"/>
        <v>0</v>
      </c>
      <c r="BB108">
        <f t="shared" si="76"/>
        <v>0</v>
      </c>
      <c r="BC108">
        <f>AY17</f>
        <v>988803.0836729503</v>
      </c>
      <c r="BD108" s="22">
        <f>AD17</f>
        <v>72</v>
      </c>
      <c r="BE108">
        <f t="shared" si="77"/>
        <v>163</v>
      </c>
      <c r="BF108">
        <f t="shared" si="105"/>
        <v>120</v>
      </c>
      <c r="BG108">
        <f t="shared" si="105"/>
        <v>120</v>
      </c>
      <c r="BH108">
        <f t="shared" si="105"/>
        <v>120</v>
      </c>
      <c r="BI108">
        <f t="shared" si="105"/>
        <v>120</v>
      </c>
      <c r="BJ108">
        <f t="shared" si="105"/>
        <v>120</v>
      </c>
      <c r="BK108" t="e">
        <f t="shared" si="79"/>
        <v>#DIV/0!</v>
      </c>
      <c r="BN108">
        <f t="shared" si="80"/>
        <v>0</v>
      </c>
      <c r="BO108">
        <f t="shared" si="81"/>
        <v>0</v>
      </c>
      <c r="BP108">
        <f t="shared" si="82"/>
        <v>0</v>
      </c>
      <c r="BZ108" s="21"/>
      <c r="CA108" s="21"/>
      <c r="CP108">
        <f t="shared" si="98"/>
        <v>113</v>
      </c>
      <c r="CQ108" s="11" t="s">
        <v>182</v>
      </c>
      <c r="CR108" s="11" t="s">
        <v>190</v>
      </c>
    </row>
    <row r="109" spans="2:96" ht="12.75">
      <c r="B109">
        <f t="shared" si="83"/>
        <v>164</v>
      </c>
      <c r="C109" s="11" t="str">
        <f t="shared" si="59"/>
        <v>1.000000</v>
      </c>
      <c r="D109" s="11">
        <f t="shared" si="60"/>
        <v>1</v>
      </c>
      <c r="E109" t="str">
        <f t="shared" si="61"/>
        <v>1.000000</v>
      </c>
      <c r="F109">
        <f t="shared" si="62"/>
        <v>1</v>
      </c>
      <c r="G109">
        <f t="shared" si="84"/>
        <v>0</v>
      </c>
      <c r="H109">
        <f t="shared" si="63"/>
        <v>0</v>
      </c>
      <c r="I109">
        <f t="shared" si="64"/>
        <v>0</v>
      </c>
      <c r="J109" s="15">
        <f t="shared" si="103"/>
        <v>0</v>
      </c>
      <c r="K109" s="15">
        <f t="shared" si="56"/>
        <v>0</v>
      </c>
      <c r="L109" s="15">
        <f t="shared" si="66"/>
        <v>0</v>
      </c>
      <c r="M109" s="16" t="e">
        <f t="shared" si="67"/>
        <v>#DIV/0!</v>
      </c>
      <c r="N109" s="16" t="e">
        <f t="shared" si="68"/>
        <v>#DIV/0!</v>
      </c>
      <c r="O109">
        <f>G16</f>
        <v>901200.2439054496</v>
      </c>
      <c r="P109">
        <f>B16</f>
        <v>71</v>
      </c>
      <c r="R109" s="19">
        <f t="shared" si="69"/>
        <v>164</v>
      </c>
      <c r="S109">
        <f t="shared" si="85"/>
        <v>0</v>
      </c>
      <c r="T109">
        <f t="shared" si="86"/>
        <v>0</v>
      </c>
      <c r="U109">
        <f t="shared" si="87"/>
        <v>0</v>
      </c>
      <c r="V109" s="15">
        <f t="shared" si="88"/>
        <v>0</v>
      </c>
      <c r="W109" s="15">
        <f t="shared" si="57"/>
        <v>0</v>
      </c>
      <c r="X109" s="15">
        <f t="shared" si="89"/>
        <v>0</v>
      </c>
      <c r="Y109" s="16" t="e">
        <f t="shared" si="90"/>
        <v>#DIV/0!</v>
      </c>
      <c r="Z109" s="16" t="e">
        <f t="shared" si="91"/>
        <v>#DIV/0!</v>
      </c>
      <c r="AA109">
        <f>S16</f>
        <v>924597.4074309233</v>
      </c>
      <c r="AB109" s="22">
        <f>R16</f>
        <v>71</v>
      </c>
      <c r="AD109">
        <f t="shared" si="70"/>
        <v>164</v>
      </c>
      <c r="AE109">
        <f t="shared" si="101"/>
        <v>120</v>
      </c>
      <c r="AF109">
        <f t="shared" si="101"/>
        <v>120</v>
      </c>
      <c r="AG109">
        <f t="shared" si="101"/>
        <v>120</v>
      </c>
      <c r="AH109">
        <f t="shared" si="101"/>
        <v>120</v>
      </c>
      <c r="AI109">
        <f t="shared" si="101"/>
        <v>120</v>
      </c>
      <c r="AJ109" t="e">
        <f t="shared" si="102"/>
        <v>#DIV/0!</v>
      </c>
      <c r="AL109" s="22">
        <f t="shared" si="71"/>
        <v>164</v>
      </c>
      <c r="AM109">
        <f t="shared" si="104"/>
        <v>120</v>
      </c>
      <c r="AN109">
        <f t="shared" si="104"/>
        <v>120</v>
      </c>
      <c r="AO109">
        <f t="shared" si="104"/>
        <v>120</v>
      </c>
      <c r="AP109">
        <f t="shared" si="104"/>
        <v>120</v>
      </c>
      <c r="AQ109">
        <f t="shared" si="104"/>
        <v>120</v>
      </c>
      <c r="AR109" s="24" t="e">
        <f t="shared" si="73"/>
        <v>#DIV/0!</v>
      </c>
      <c r="AS109">
        <f t="shared" si="74"/>
        <v>164</v>
      </c>
      <c r="AT109">
        <f t="shared" si="92"/>
        <v>0</v>
      </c>
      <c r="AU109">
        <f t="shared" si="93"/>
        <v>0</v>
      </c>
      <c r="AV109">
        <f t="shared" si="75"/>
        <v>0</v>
      </c>
      <c r="AW109">
        <f t="shared" si="94"/>
        <v>0</v>
      </c>
      <c r="AY109">
        <f t="shared" si="95"/>
        <v>0</v>
      </c>
      <c r="AZ109">
        <f t="shared" si="96"/>
        <v>0</v>
      </c>
      <c r="BA109">
        <f t="shared" si="97"/>
        <v>0</v>
      </c>
      <c r="BB109">
        <f t="shared" si="76"/>
        <v>0</v>
      </c>
      <c r="BC109">
        <f>AY16</f>
        <v>992550.2422452786</v>
      </c>
      <c r="BD109" s="22">
        <f>AD16</f>
        <v>71</v>
      </c>
      <c r="BE109">
        <f t="shared" si="77"/>
        <v>164</v>
      </c>
      <c r="BF109">
        <f t="shared" si="105"/>
        <v>120</v>
      </c>
      <c r="BG109">
        <f t="shared" si="105"/>
        <v>120</v>
      </c>
      <c r="BH109">
        <f t="shared" si="105"/>
        <v>120</v>
      </c>
      <c r="BI109">
        <f t="shared" si="105"/>
        <v>120</v>
      </c>
      <c r="BJ109">
        <f t="shared" si="105"/>
        <v>120</v>
      </c>
      <c r="BK109" t="e">
        <f t="shared" si="79"/>
        <v>#DIV/0!</v>
      </c>
      <c r="BN109">
        <f t="shared" si="80"/>
        <v>0</v>
      </c>
      <c r="BO109">
        <f t="shared" si="81"/>
        <v>0</v>
      </c>
      <c r="BP109">
        <f t="shared" si="82"/>
        <v>0</v>
      </c>
      <c r="BZ109" s="21"/>
      <c r="CA109" s="21"/>
      <c r="CP109">
        <f t="shared" si="98"/>
        <v>114</v>
      </c>
      <c r="CQ109" s="11" t="s">
        <v>182</v>
      </c>
      <c r="CR109" s="11" t="s">
        <v>191</v>
      </c>
    </row>
    <row r="110" spans="2:96" ht="12.75">
      <c r="B110">
        <f t="shared" si="83"/>
        <v>165</v>
      </c>
      <c r="C110" s="11" t="str">
        <f t="shared" si="59"/>
        <v>1.000000</v>
      </c>
      <c r="D110" s="11">
        <f t="shared" si="60"/>
        <v>1</v>
      </c>
      <c r="E110" t="str">
        <f t="shared" si="61"/>
        <v>1.000000</v>
      </c>
      <c r="F110">
        <f t="shared" si="62"/>
        <v>1</v>
      </c>
      <c r="G110">
        <f t="shared" si="84"/>
        <v>0</v>
      </c>
      <c r="H110">
        <f t="shared" si="63"/>
        <v>0</v>
      </c>
      <c r="I110">
        <f t="shared" si="64"/>
        <v>0</v>
      </c>
      <c r="J110" s="15">
        <f t="shared" si="103"/>
        <v>0</v>
      </c>
      <c r="K110" s="15">
        <f t="shared" si="56"/>
        <v>0</v>
      </c>
      <c r="L110" s="15">
        <f t="shared" si="66"/>
        <v>0</v>
      </c>
      <c r="M110" s="16" t="e">
        <f t="shared" si="67"/>
        <v>#DIV/0!</v>
      </c>
      <c r="N110" s="16" t="e">
        <f t="shared" si="68"/>
        <v>#DIV/0!</v>
      </c>
      <c r="O110">
        <f>G15</f>
        <v>921666.7763408751</v>
      </c>
      <c r="P110">
        <f>B15</f>
        <v>70</v>
      </c>
      <c r="R110" s="19">
        <f t="shared" si="69"/>
        <v>165</v>
      </c>
      <c r="S110">
        <f t="shared" si="85"/>
        <v>0</v>
      </c>
      <c r="T110">
        <f t="shared" si="86"/>
        <v>0</v>
      </c>
      <c r="U110">
        <f t="shared" si="87"/>
        <v>0</v>
      </c>
      <c r="V110" s="15">
        <f t="shared" si="88"/>
        <v>0</v>
      </c>
      <c r="W110" s="15">
        <f t="shared" si="57"/>
        <v>0</v>
      </c>
      <c r="X110" s="15">
        <f t="shared" si="89"/>
        <v>0</v>
      </c>
      <c r="Y110" s="16" t="e">
        <f t="shared" si="90"/>
        <v>#DIV/0!</v>
      </c>
      <c r="Z110" s="16" t="e">
        <f t="shared" si="91"/>
        <v>#DIV/0!</v>
      </c>
      <c r="AA110">
        <f>S15</f>
        <v>940340.5895817002</v>
      </c>
      <c r="AB110" s="22">
        <f>R15</f>
        <v>70</v>
      </c>
      <c r="AD110">
        <f t="shared" si="70"/>
        <v>165</v>
      </c>
      <c r="AE110">
        <f aca="true" t="shared" si="106" ref="AE110:AI119">VLOOKUP($G110*(100-AE$9)/100,$O$10:$P$115,2)-1</f>
        <v>120</v>
      </c>
      <c r="AF110">
        <f t="shared" si="106"/>
        <v>120</v>
      </c>
      <c r="AG110">
        <f t="shared" si="106"/>
        <v>120</v>
      </c>
      <c r="AH110">
        <f t="shared" si="106"/>
        <v>120</v>
      </c>
      <c r="AI110">
        <f t="shared" si="106"/>
        <v>120</v>
      </c>
      <c r="AJ110" t="e">
        <f t="shared" si="102"/>
        <v>#DIV/0!</v>
      </c>
      <c r="AL110" s="22">
        <f t="shared" si="71"/>
        <v>165</v>
      </c>
      <c r="AM110">
        <f t="shared" si="104"/>
        <v>120</v>
      </c>
      <c r="AN110">
        <f t="shared" si="104"/>
        <v>120</v>
      </c>
      <c r="AO110">
        <f t="shared" si="104"/>
        <v>120</v>
      </c>
      <c r="AP110">
        <f t="shared" si="104"/>
        <v>120</v>
      </c>
      <c r="AQ110">
        <f t="shared" si="104"/>
        <v>120</v>
      </c>
      <c r="AR110" s="24" t="e">
        <f t="shared" si="73"/>
        <v>#DIV/0!</v>
      </c>
      <c r="AS110">
        <f t="shared" si="74"/>
        <v>165</v>
      </c>
      <c r="AT110">
        <f t="shared" si="92"/>
        <v>0</v>
      </c>
      <c r="AU110">
        <f t="shared" si="93"/>
        <v>0</v>
      </c>
      <c r="AV110">
        <f t="shared" si="75"/>
        <v>0</v>
      </c>
      <c r="AW110">
        <f t="shared" si="94"/>
        <v>0</v>
      </c>
      <c r="AY110">
        <f t="shared" si="95"/>
        <v>0</v>
      </c>
      <c r="AZ110">
        <f t="shared" si="96"/>
        <v>0</v>
      </c>
      <c r="BA110">
        <f t="shared" si="97"/>
        <v>0</v>
      </c>
      <c r="BB110">
        <f t="shared" si="76"/>
        <v>0</v>
      </c>
      <c r="BC110">
        <f>AY15</f>
        <v>995326.6860603318</v>
      </c>
      <c r="BD110" s="22">
        <f>AD15</f>
        <v>70</v>
      </c>
      <c r="BE110">
        <f t="shared" si="77"/>
        <v>165</v>
      </c>
      <c r="BF110">
        <f t="shared" si="105"/>
        <v>120</v>
      </c>
      <c r="BG110">
        <f t="shared" si="105"/>
        <v>120</v>
      </c>
      <c r="BH110">
        <f t="shared" si="105"/>
        <v>120</v>
      </c>
      <c r="BI110">
        <f t="shared" si="105"/>
        <v>120</v>
      </c>
      <c r="BJ110">
        <f t="shared" si="105"/>
        <v>120</v>
      </c>
      <c r="BK110" t="e">
        <f t="shared" si="79"/>
        <v>#DIV/0!</v>
      </c>
      <c r="BN110">
        <f t="shared" si="80"/>
        <v>0</v>
      </c>
      <c r="BO110">
        <f t="shared" si="81"/>
        <v>0</v>
      </c>
      <c r="BP110">
        <f t="shared" si="82"/>
        <v>0</v>
      </c>
      <c r="BZ110" s="21"/>
      <c r="CA110" s="21"/>
      <c r="CP110">
        <f t="shared" si="98"/>
        <v>115</v>
      </c>
      <c r="CQ110" s="11" t="s">
        <v>182</v>
      </c>
      <c r="CR110" s="11" t="s">
        <v>182</v>
      </c>
    </row>
    <row r="111" spans="2:96" ht="12.75">
      <c r="B111">
        <f t="shared" si="83"/>
        <v>166</v>
      </c>
      <c r="C111" s="11" t="str">
        <f t="shared" si="59"/>
        <v>1.000000</v>
      </c>
      <c r="D111" s="11">
        <f t="shared" si="60"/>
        <v>1</v>
      </c>
      <c r="E111" t="str">
        <f t="shared" si="61"/>
        <v>1.000000</v>
      </c>
      <c r="F111">
        <f t="shared" si="62"/>
        <v>1</v>
      </c>
      <c r="G111">
        <f t="shared" si="84"/>
        <v>0</v>
      </c>
      <c r="H111">
        <f t="shared" si="63"/>
        <v>0</v>
      </c>
      <c r="I111">
        <f t="shared" si="64"/>
        <v>0</v>
      </c>
      <c r="J111" s="15">
        <f t="shared" si="103"/>
        <v>0</v>
      </c>
      <c r="K111" s="15">
        <f t="shared" si="56"/>
        <v>0</v>
      </c>
      <c r="L111" s="15">
        <f t="shared" si="66"/>
        <v>0</v>
      </c>
      <c r="M111" s="16" t="e">
        <f t="shared" si="67"/>
        <v>#DIV/0!</v>
      </c>
      <c r="N111" s="16" t="e">
        <f t="shared" si="68"/>
        <v>#DIV/0!</v>
      </c>
      <c r="O111">
        <f>G14</f>
        <v>940286.3261717276</v>
      </c>
      <c r="P111">
        <f>B14</f>
        <v>69</v>
      </c>
      <c r="R111" s="19">
        <f t="shared" si="69"/>
        <v>166</v>
      </c>
      <c r="S111">
        <f t="shared" si="85"/>
        <v>0</v>
      </c>
      <c r="T111">
        <f t="shared" si="86"/>
        <v>0</v>
      </c>
      <c r="U111">
        <f t="shared" si="87"/>
        <v>0</v>
      </c>
      <c r="V111" s="15">
        <f t="shared" si="88"/>
        <v>0</v>
      </c>
      <c r="W111" s="15">
        <f t="shared" si="57"/>
        <v>0</v>
      </c>
      <c r="X111" s="15">
        <f t="shared" si="89"/>
        <v>0</v>
      </c>
      <c r="Y111" s="16" t="e">
        <f t="shared" si="90"/>
        <v>#DIV/0!</v>
      </c>
      <c r="Z111" s="16" t="e">
        <f t="shared" si="91"/>
        <v>#DIV/0!</v>
      </c>
      <c r="AA111">
        <f>S14</f>
        <v>954524.8285337111</v>
      </c>
      <c r="AB111" s="22">
        <f>R14</f>
        <v>69</v>
      </c>
      <c r="AD111">
        <f t="shared" si="70"/>
        <v>166</v>
      </c>
      <c r="AE111">
        <f t="shared" si="106"/>
        <v>120</v>
      </c>
      <c r="AF111">
        <f t="shared" si="106"/>
        <v>120</v>
      </c>
      <c r="AG111">
        <f t="shared" si="106"/>
        <v>120</v>
      </c>
      <c r="AH111">
        <f t="shared" si="106"/>
        <v>120</v>
      </c>
      <c r="AI111">
        <f t="shared" si="106"/>
        <v>120</v>
      </c>
      <c r="AJ111" t="e">
        <f t="shared" si="102"/>
        <v>#DIV/0!</v>
      </c>
      <c r="AL111" s="22">
        <f t="shared" si="71"/>
        <v>166</v>
      </c>
      <c r="AM111">
        <f t="shared" si="104"/>
        <v>120</v>
      </c>
      <c r="AN111">
        <f t="shared" si="104"/>
        <v>120</v>
      </c>
      <c r="AO111">
        <f t="shared" si="104"/>
        <v>120</v>
      </c>
      <c r="AP111">
        <f t="shared" si="104"/>
        <v>120</v>
      </c>
      <c r="AQ111">
        <f t="shared" si="104"/>
        <v>120</v>
      </c>
      <c r="AR111" s="24" t="e">
        <f t="shared" si="73"/>
        <v>#DIV/0!</v>
      </c>
      <c r="AS111">
        <f t="shared" si="74"/>
        <v>166</v>
      </c>
      <c r="AT111">
        <f t="shared" si="92"/>
        <v>0</v>
      </c>
      <c r="AU111">
        <f t="shared" si="93"/>
        <v>0</v>
      </c>
      <c r="AV111">
        <f t="shared" si="75"/>
        <v>0</v>
      </c>
      <c r="AW111">
        <f t="shared" si="94"/>
        <v>0</v>
      </c>
      <c r="AY111">
        <f t="shared" si="95"/>
        <v>0</v>
      </c>
      <c r="AZ111">
        <f t="shared" si="96"/>
        <v>0</v>
      </c>
      <c r="BA111">
        <f t="shared" si="97"/>
        <v>0</v>
      </c>
      <c r="BB111">
        <f t="shared" si="76"/>
        <v>0</v>
      </c>
      <c r="BC111">
        <f>AY14</f>
        <v>997284.5104437772</v>
      </c>
      <c r="BD111" s="22">
        <f>AD14</f>
        <v>69</v>
      </c>
      <c r="BE111">
        <f t="shared" si="77"/>
        <v>166</v>
      </c>
      <c r="BF111">
        <f t="shared" si="105"/>
        <v>120</v>
      </c>
      <c r="BG111">
        <f t="shared" si="105"/>
        <v>120</v>
      </c>
      <c r="BH111">
        <f t="shared" si="105"/>
        <v>120</v>
      </c>
      <c r="BI111">
        <f t="shared" si="105"/>
        <v>120</v>
      </c>
      <c r="BJ111">
        <f t="shared" si="105"/>
        <v>120</v>
      </c>
      <c r="BK111" t="e">
        <f t="shared" si="79"/>
        <v>#DIV/0!</v>
      </c>
      <c r="BN111">
        <f t="shared" si="80"/>
        <v>0</v>
      </c>
      <c r="BO111">
        <f t="shared" si="81"/>
        <v>0</v>
      </c>
      <c r="BP111">
        <f t="shared" si="82"/>
        <v>0</v>
      </c>
      <c r="BZ111" s="21"/>
      <c r="CA111" s="21"/>
      <c r="CP111">
        <f t="shared" si="98"/>
        <v>116</v>
      </c>
      <c r="CQ111" s="11" t="s">
        <v>182</v>
      </c>
      <c r="CR111" s="11" t="s">
        <v>182</v>
      </c>
    </row>
    <row r="112" spans="2:96" ht="12.75">
      <c r="B112">
        <f t="shared" si="83"/>
        <v>167</v>
      </c>
      <c r="C112" s="11" t="str">
        <f t="shared" si="59"/>
        <v>1.000000</v>
      </c>
      <c r="D112" s="11">
        <f t="shared" si="60"/>
        <v>1</v>
      </c>
      <c r="E112" t="str">
        <f t="shared" si="61"/>
        <v>1.000000</v>
      </c>
      <c r="F112">
        <f t="shared" si="62"/>
        <v>1</v>
      </c>
      <c r="G112">
        <f t="shared" si="84"/>
        <v>0</v>
      </c>
      <c r="H112">
        <f t="shared" si="63"/>
        <v>0</v>
      </c>
      <c r="I112">
        <f t="shared" si="64"/>
        <v>0</v>
      </c>
      <c r="J112" s="15">
        <f t="shared" si="103"/>
        <v>0</v>
      </c>
      <c r="K112" s="15">
        <f t="shared" si="56"/>
        <v>0</v>
      </c>
      <c r="L112" s="15">
        <f t="shared" si="66"/>
        <v>0</v>
      </c>
      <c r="M112" s="16" t="e">
        <f t="shared" si="67"/>
        <v>#DIV/0!</v>
      </c>
      <c r="N112" s="16" t="e">
        <f t="shared" si="68"/>
        <v>#DIV/0!</v>
      </c>
      <c r="O112">
        <f>G13</f>
        <v>957395.9491795147</v>
      </c>
      <c r="P112">
        <f>B13</f>
        <v>68</v>
      </c>
      <c r="R112" s="19">
        <f t="shared" si="69"/>
        <v>167</v>
      </c>
      <c r="S112">
        <f t="shared" si="85"/>
        <v>0</v>
      </c>
      <c r="T112">
        <f t="shared" si="86"/>
        <v>0</v>
      </c>
      <c r="U112">
        <f t="shared" si="87"/>
        <v>0</v>
      </c>
      <c r="V112" s="15">
        <f t="shared" si="88"/>
        <v>0</v>
      </c>
      <c r="W112" s="15">
        <f t="shared" si="57"/>
        <v>0</v>
      </c>
      <c r="X112" s="15">
        <f t="shared" si="89"/>
        <v>0</v>
      </c>
      <c r="Y112" s="16" t="e">
        <f t="shared" si="90"/>
        <v>#DIV/0!</v>
      </c>
      <c r="Z112" s="16" t="e">
        <f t="shared" si="91"/>
        <v>#DIV/0!</v>
      </c>
      <c r="AA112">
        <f>S13</f>
        <v>967533.3139396295</v>
      </c>
      <c r="AB112" s="22">
        <f>R13</f>
        <v>68</v>
      </c>
      <c r="AD112">
        <f t="shared" si="70"/>
        <v>167</v>
      </c>
      <c r="AE112">
        <f t="shared" si="106"/>
        <v>120</v>
      </c>
      <c r="AF112">
        <f t="shared" si="106"/>
        <v>120</v>
      </c>
      <c r="AG112">
        <f t="shared" si="106"/>
        <v>120</v>
      </c>
      <c r="AH112">
        <f t="shared" si="106"/>
        <v>120</v>
      </c>
      <c r="AI112">
        <f t="shared" si="106"/>
        <v>120</v>
      </c>
      <c r="AJ112" t="e">
        <f t="shared" si="102"/>
        <v>#DIV/0!</v>
      </c>
      <c r="AL112" s="22">
        <f t="shared" si="71"/>
        <v>167</v>
      </c>
      <c r="AM112">
        <f t="shared" si="104"/>
        <v>120</v>
      </c>
      <c r="AN112">
        <f t="shared" si="104"/>
        <v>120</v>
      </c>
      <c r="AO112">
        <f t="shared" si="104"/>
        <v>120</v>
      </c>
      <c r="AP112">
        <f t="shared" si="104"/>
        <v>120</v>
      </c>
      <c r="AQ112">
        <f t="shared" si="104"/>
        <v>120</v>
      </c>
      <c r="AR112" s="24" t="e">
        <f t="shared" si="73"/>
        <v>#DIV/0!</v>
      </c>
      <c r="AS112">
        <f t="shared" si="74"/>
        <v>167</v>
      </c>
      <c r="AT112">
        <f t="shared" si="92"/>
        <v>0</v>
      </c>
      <c r="AU112">
        <f t="shared" si="93"/>
        <v>0</v>
      </c>
      <c r="AV112">
        <f t="shared" si="75"/>
        <v>0</v>
      </c>
      <c r="AW112">
        <f t="shared" si="94"/>
        <v>0</v>
      </c>
      <c r="AY112">
        <f t="shared" si="95"/>
        <v>0</v>
      </c>
      <c r="AZ112">
        <f t="shared" si="96"/>
        <v>0</v>
      </c>
      <c r="BA112">
        <f t="shared" si="97"/>
        <v>0</v>
      </c>
      <c r="BB112">
        <f t="shared" si="76"/>
        <v>0</v>
      </c>
      <c r="BC112">
        <f>AY13</f>
        <v>998616.7876571112</v>
      </c>
      <c r="BD112" s="22">
        <f>AD13</f>
        <v>68</v>
      </c>
      <c r="BE112">
        <f t="shared" si="77"/>
        <v>167</v>
      </c>
      <c r="BF112">
        <f t="shared" si="105"/>
        <v>120</v>
      </c>
      <c r="BG112">
        <f t="shared" si="105"/>
        <v>120</v>
      </c>
      <c r="BH112">
        <f t="shared" si="105"/>
        <v>120</v>
      </c>
      <c r="BI112">
        <f t="shared" si="105"/>
        <v>120</v>
      </c>
      <c r="BJ112">
        <f t="shared" si="105"/>
        <v>120</v>
      </c>
      <c r="BK112" t="e">
        <f t="shared" si="79"/>
        <v>#DIV/0!</v>
      </c>
      <c r="BN112">
        <f t="shared" si="80"/>
        <v>0</v>
      </c>
      <c r="BO112">
        <f t="shared" si="81"/>
        <v>0</v>
      </c>
      <c r="BP112">
        <f t="shared" si="82"/>
        <v>0</v>
      </c>
      <c r="BZ112" s="21"/>
      <c r="CA112" s="21"/>
      <c r="CP112">
        <f t="shared" si="98"/>
        <v>117</v>
      </c>
      <c r="CQ112" s="11" t="s">
        <v>182</v>
      </c>
      <c r="CR112" s="11" t="s">
        <v>182</v>
      </c>
    </row>
    <row r="113" spans="2:96" ht="12.75">
      <c r="B113">
        <f t="shared" si="83"/>
        <v>168</v>
      </c>
      <c r="C113" s="11" t="str">
        <f t="shared" si="59"/>
        <v>1.000000</v>
      </c>
      <c r="D113" s="11">
        <f t="shared" si="60"/>
        <v>1</v>
      </c>
      <c r="E113" t="str">
        <f t="shared" si="61"/>
        <v>1.000000</v>
      </c>
      <c r="F113">
        <f t="shared" si="62"/>
        <v>1</v>
      </c>
      <c r="G113">
        <f t="shared" si="84"/>
        <v>0</v>
      </c>
      <c r="H113">
        <f t="shared" si="63"/>
        <v>0</v>
      </c>
      <c r="I113">
        <f t="shared" si="64"/>
        <v>0</v>
      </c>
      <c r="J113" s="15">
        <f t="shared" si="103"/>
        <v>0</v>
      </c>
      <c r="K113" s="15">
        <f t="shared" si="56"/>
        <v>0</v>
      </c>
      <c r="L113" s="15">
        <f t="shared" si="66"/>
        <v>0</v>
      </c>
      <c r="M113" s="16" t="e">
        <f t="shared" si="67"/>
        <v>#DIV/0!</v>
      </c>
      <c r="N113" s="16" t="e">
        <f t="shared" si="68"/>
        <v>#DIV/0!</v>
      </c>
      <c r="O113">
        <f>G12</f>
        <v>973037.527433</v>
      </c>
      <c r="P113">
        <f>B12</f>
        <v>67</v>
      </c>
      <c r="R113" s="19">
        <f t="shared" si="69"/>
        <v>168</v>
      </c>
      <c r="S113">
        <f t="shared" si="85"/>
        <v>0</v>
      </c>
      <c r="T113">
        <f t="shared" si="86"/>
        <v>0</v>
      </c>
      <c r="U113">
        <f t="shared" si="87"/>
        <v>0</v>
      </c>
      <c r="V113" s="15">
        <f t="shared" si="88"/>
        <v>0</v>
      </c>
      <c r="W113" s="15">
        <f t="shared" si="57"/>
        <v>0</v>
      </c>
      <c r="X113" s="15">
        <f t="shared" si="89"/>
        <v>0</v>
      </c>
      <c r="Y113" s="16" t="e">
        <f t="shared" si="90"/>
        <v>#DIV/0!</v>
      </c>
      <c r="Z113" s="16" t="e">
        <f t="shared" si="91"/>
        <v>#DIV/0!</v>
      </c>
      <c r="AA113">
        <f>S12</f>
        <v>979446.3195239999</v>
      </c>
      <c r="AB113" s="22">
        <f>R12</f>
        <v>67</v>
      </c>
      <c r="AD113">
        <f t="shared" si="70"/>
        <v>168</v>
      </c>
      <c r="AE113">
        <f t="shared" si="106"/>
        <v>120</v>
      </c>
      <c r="AF113">
        <f t="shared" si="106"/>
        <v>120</v>
      </c>
      <c r="AG113">
        <f t="shared" si="106"/>
        <v>120</v>
      </c>
      <c r="AH113">
        <f t="shared" si="106"/>
        <v>120</v>
      </c>
      <c r="AI113">
        <f t="shared" si="106"/>
        <v>120</v>
      </c>
      <c r="AJ113" t="e">
        <f t="shared" si="102"/>
        <v>#DIV/0!</v>
      </c>
      <c r="AL113" s="22">
        <f t="shared" si="71"/>
        <v>168</v>
      </c>
      <c r="AM113">
        <f t="shared" si="104"/>
        <v>120</v>
      </c>
      <c r="AN113">
        <f t="shared" si="104"/>
        <v>120</v>
      </c>
      <c r="AO113">
        <f t="shared" si="104"/>
        <v>120</v>
      </c>
      <c r="AP113">
        <f t="shared" si="104"/>
        <v>120</v>
      </c>
      <c r="AQ113">
        <f t="shared" si="104"/>
        <v>120</v>
      </c>
      <c r="AR113" s="24" t="e">
        <f t="shared" si="73"/>
        <v>#DIV/0!</v>
      </c>
      <c r="AS113">
        <f t="shared" si="74"/>
        <v>168</v>
      </c>
      <c r="AT113">
        <f t="shared" si="92"/>
        <v>0</v>
      </c>
      <c r="AU113">
        <f t="shared" si="93"/>
        <v>0</v>
      </c>
      <c r="AV113">
        <f t="shared" si="75"/>
        <v>0</v>
      </c>
      <c r="AW113">
        <f t="shared" si="94"/>
        <v>0</v>
      </c>
      <c r="AY113">
        <f t="shared" si="95"/>
        <v>0</v>
      </c>
      <c r="AZ113">
        <f t="shared" si="96"/>
        <v>0</v>
      </c>
      <c r="BA113">
        <f t="shared" si="97"/>
        <v>0</v>
      </c>
      <c r="BB113">
        <f t="shared" si="76"/>
        <v>0</v>
      </c>
      <c r="BC113">
        <f>AY12</f>
        <v>999445.8219540151</v>
      </c>
      <c r="BD113" s="22">
        <f>AD12</f>
        <v>67</v>
      </c>
      <c r="BE113">
        <f t="shared" si="77"/>
        <v>168</v>
      </c>
      <c r="BF113">
        <f t="shared" si="105"/>
        <v>120</v>
      </c>
      <c r="BG113">
        <f t="shared" si="105"/>
        <v>120</v>
      </c>
      <c r="BH113">
        <f t="shared" si="105"/>
        <v>120</v>
      </c>
      <c r="BI113">
        <f t="shared" si="105"/>
        <v>120</v>
      </c>
      <c r="BJ113">
        <f t="shared" si="105"/>
        <v>120</v>
      </c>
      <c r="BK113" t="e">
        <f t="shared" si="79"/>
        <v>#DIV/0!</v>
      </c>
      <c r="BN113">
        <f t="shared" si="80"/>
        <v>0</v>
      </c>
      <c r="BO113">
        <f t="shared" si="81"/>
        <v>0</v>
      </c>
      <c r="BP113">
        <f t="shared" si="82"/>
        <v>0</v>
      </c>
      <c r="BZ113" s="21"/>
      <c r="CA113" s="21"/>
      <c r="CP113">
        <f t="shared" si="98"/>
        <v>118</v>
      </c>
      <c r="CQ113" s="11" t="s">
        <v>182</v>
      </c>
      <c r="CR113" s="11" t="s">
        <v>182</v>
      </c>
    </row>
    <row r="114" spans="2:96" ht="12.75">
      <c r="B114">
        <f t="shared" si="83"/>
        <v>169</v>
      </c>
      <c r="C114" s="11" t="str">
        <f t="shared" si="59"/>
        <v>1.000000</v>
      </c>
      <c r="D114" s="11">
        <f t="shared" si="60"/>
        <v>1</v>
      </c>
      <c r="E114" t="str">
        <f t="shared" si="61"/>
        <v>1.000000</v>
      </c>
      <c r="F114">
        <f t="shared" si="62"/>
        <v>1</v>
      </c>
      <c r="G114">
        <f t="shared" si="84"/>
        <v>0</v>
      </c>
      <c r="H114">
        <f t="shared" si="63"/>
        <v>0</v>
      </c>
      <c r="I114">
        <f t="shared" si="64"/>
        <v>0</v>
      </c>
      <c r="J114" s="15">
        <f t="shared" si="103"/>
        <v>0</v>
      </c>
      <c r="K114" s="15">
        <f t="shared" si="56"/>
        <v>0</v>
      </c>
      <c r="L114" s="15">
        <f t="shared" si="66"/>
        <v>0</v>
      </c>
      <c r="M114" s="16" t="e">
        <f t="shared" si="67"/>
        <v>#DIV/0!</v>
      </c>
      <c r="N114" s="16" t="e">
        <f t="shared" si="68"/>
        <v>#DIV/0!</v>
      </c>
      <c r="O114">
        <f>G11</f>
        <v>987263</v>
      </c>
      <c r="P114">
        <f>B11</f>
        <v>66</v>
      </c>
      <c r="R114" s="19">
        <f t="shared" si="69"/>
        <v>169</v>
      </c>
      <c r="S114">
        <f t="shared" si="85"/>
        <v>0</v>
      </c>
      <c r="T114">
        <f t="shared" si="86"/>
        <v>0</v>
      </c>
      <c r="U114">
        <f t="shared" si="87"/>
        <v>0</v>
      </c>
      <c r="V114" s="15">
        <f t="shared" si="88"/>
        <v>0</v>
      </c>
      <c r="W114" s="15">
        <f t="shared" si="57"/>
        <v>0</v>
      </c>
      <c r="X114" s="15">
        <f t="shared" si="89"/>
        <v>0</v>
      </c>
      <c r="Y114" s="16" t="e">
        <f t="shared" si="90"/>
        <v>#DIV/0!</v>
      </c>
      <c r="Z114" s="16" t="e">
        <f t="shared" si="91"/>
        <v>#DIV/0!</v>
      </c>
      <c r="AA114">
        <f>S11</f>
        <v>990294</v>
      </c>
      <c r="AB114" s="22">
        <f>R11</f>
        <v>66</v>
      </c>
      <c r="AD114">
        <f t="shared" si="70"/>
        <v>169</v>
      </c>
      <c r="AE114">
        <f t="shared" si="106"/>
        <v>120</v>
      </c>
      <c r="AF114">
        <f t="shared" si="106"/>
        <v>120</v>
      </c>
      <c r="AG114">
        <f t="shared" si="106"/>
        <v>120</v>
      </c>
      <c r="AH114">
        <f t="shared" si="106"/>
        <v>120</v>
      </c>
      <c r="AI114">
        <f t="shared" si="106"/>
        <v>120</v>
      </c>
      <c r="AJ114" t="e">
        <f t="shared" si="102"/>
        <v>#DIV/0!</v>
      </c>
      <c r="AL114" s="22">
        <f t="shared" si="71"/>
        <v>169</v>
      </c>
      <c r="AM114">
        <f t="shared" si="104"/>
        <v>120</v>
      </c>
      <c r="AN114">
        <f t="shared" si="104"/>
        <v>120</v>
      </c>
      <c r="AO114">
        <f t="shared" si="104"/>
        <v>120</v>
      </c>
      <c r="AP114">
        <f t="shared" si="104"/>
        <v>120</v>
      </c>
      <c r="AQ114">
        <f t="shared" si="104"/>
        <v>120</v>
      </c>
      <c r="AR114" s="24" t="e">
        <f t="shared" si="73"/>
        <v>#DIV/0!</v>
      </c>
      <c r="AS114">
        <f t="shared" si="74"/>
        <v>169</v>
      </c>
      <c r="AT114">
        <f t="shared" si="92"/>
        <v>0</v>
      </c>
      <c r="AU114">
        <f t="shared" si="93"/>
        <v>0</v>
      </c>
      <c r="AV114">
        <f t="shared" si="75"/>
        <v>0</v>
      </c>
      <c r="AW114">
        <f t="shared" si="94"/>
        <v>0</v>
      </c>
      <c r="AY114">
        <f t="shared" si="95"/>
        <v>0</v>
      </c>
      <c r="AZ114">
        <f t="shared" si="96"/>
        <v>0</v>
      </c>
      <c r="BA114">
        <f t="shared" si="97"/>
        <v>0</v>
      </c>
      <c r="BB114">
        <f t="shared" si="76"/>
        <v>0</v>
      </c>
      <c r="BC114">
        <f>AY11</f>
        <v>999876.374678</v>
      </c>
      <c r="BD114" s="22">
        <f>AD11</f>
        <v>66</v>
      </c>
      <c r="BE114">
        <f t="shared" si="77"/>
        <v>169</v>
      </c>
      <c r="BF114">
        <f t="shared" si="105"/>
        <v>120</v>
      </c>
      <c r="BG114">
        <f t="shared" si="105"/>
        <v>120</v>
      </c>
      <c r="BH114">
        <f t="shared" si="105"/>
        <v>120</v>
      </c>
      <c r="BI114">
        <f t="shared" si="105"/>
        <v>120</v>
      </c>
      <c r="BJ114">
        <f t="shared" si="105"/>
        <v>120</v>
      </c>
      <c r="BK114" t="e">
        <f t="shared" si="79"/>
        <v>#DIV/0!</v>
      </c>
      <c r="BN114">
        <f t="shared" si="80"/>
        <v>0</v>
      </c>
      <c r="BO114">
        <f t="shared" si="81"/>
        <v>0</v>
      </c>
      <c r="BP114">
        <f t="shared" si="82"/>
        <v>0</v>
      </c>
      <c r="BZ114" s="21"/>
      <c r="CA114" s="21"/>
      <c r="CP114">
        <f t="shared" si="98"/>
        <v>119</v>
      </c>
      <c r="CQ114" s="11" t="s">
        <v>182</v>
      </c>
      <c r="CR114" s="11" t="s">
        <v>182</v>
      </c>
    </row>
    <row r="115" spans="2:96" ht="12.75">
      <c r="B115">
        <f t="shared" si="83"/>
        <v>170</v>
      </c>
      <c r="C115" s="11" t="str">
        <f t="shared" si="59"/>
        <v>1.000000</v>
      </c>
      <c r="D115" s="11">
        <f t="shared" si="60"/>
        <v>1</v>
      </c>
      <c r="E115" t="str">
        <f t="shared" si="61"/>
        <v>1.000000</v>
      </c>
      <c r="F115">
        <f t="shared" si="62"/>
        <v>1</v>
      </c>
      <c r="G115">
        <f t="shared" si="84"/>
        <v>0</v>
      </c>
      <c r="H115">
        <f t="shared" si="63"/>
        <v>0</v>
      </c>
      <c r="I115">
        <f t="shared" si="64"/>
        <v>0</v>
      </c>
      <c r="J115" s="15">
        <f t="shared" si="103"/>
        <v>0</v>
      </c>
      <c r="K115" s="15">
        <f>J115+J116</f>
        <v>0</v>
      </c>
      <c r="L115" s="15">
        <f t="shared" si="66"/>
        <v>0</v>
      </c>
      <c r="M115" s="16" t="e">
        <f t="shared" si="67"/>
        <v>#DIV/0!</v>
      </c>
      <c r="N115" s="16" t="e">
        <f t="shared" si="68"/>
        <v>#DIV/0!</v>
      </c>
      <c r="O115">
        <f>G10</f>
        <v>1000000</v>
      </c>
      <c r="P115">
        <f>B10</f>
        <v>65</v>
      </c>
      <c r="R115" s="19">
        <f t="shared" si="69"/>
        <v>170</v>
      </c>
      <c r="S115">
        <f t="shared" si="85"/>
        <v>0</v>
      </c>
      <c r="T115">
        <f t="shared" si="86"/>
        <v>0</v>
      </c>
      <c r="U115">
        <f t="shared" si="87"/>
        <v>0</v>
      </c>
      <c r="V115" s="15">
        <f t="shared" si="88"/>
        <v>0</v>
      </c>
      <c r="W115" s="15">
        <f t="shared" si="57"/>
        <v>0</v>
      </c>
      <c r="X115" s="15">
        <f t="shared" si="89"/>
        <v>0</v>
      </c>
      <c r="Y115" s="16" t="e">
        <f t="shared" si="90"/>
        <v>#DIV/0!</v>
      </c>
      <c r="Z115" s="16" t="e">
        <f t="shared" si="91"/>
        <v>#DIV/0!</v>
      </c>
      <c r="AA115">
        <f>S10</f>
        <v>1000000</v>
      </c>
      <c r="AB115" s="22">
        <f>R10</f>
        <v>65</v>
      </c>
      <c r="AD115">
        <f t="shared" si="70"/>
        <v>170</v>
      </c>
      <c r="AE115">
        <f t="shared" si="106"/>
        <v>120</v>
      </c>
      <c r="AF115">
        <f t="shared" si="106"/>
        <v>120</v>
      </c>
      <c r="AG115">
        <f t="shared" si="106"/>
        <v>120</v>
      </c>
      <c r="AH115">
        <f t="shared" si="106"/>
        <v>120</v>
      </c>
      <c r="AI115">
        <f t="shared" si="106"/>
        <v>120</v>
      </c>
      <c r="AJ115" t="e">
        <f t="shared" si="102"/>
        <v>#DIV/0!</v>
      </c>
      <c r="AL115" s="22">
        <f t="shared" si="71"/>
        <v>170</v>
      </c>
      <c r="AM115">
        <f t="shared" si="104"/>
        <v>120</v>
      </c>
      <c r="AN115">
        <f t="shared" si="104"/>
        <v>120</v>
      </c>
      <c r="AO115">
        <f t="shared" si="104"/>
        <v>120</v>
      </c>
      <c r="AP115">
        <f t="shared" si="104"/>
        <v>120</v>
      </c>
      <c r="AQ115">
        <f t="shared" si="104"/>
        <v>120</v>
      </c>
      <c r="AR115" s="24" t="e">
        <f t="shared" si="73"/>
        <v>#DIV/0!</v>
      </c>
      <c r="AS115">
        <f t="shared" si="74"/>
        <v>170</v>
      </c>
      <c r="AT115">
        <f t="shared" si="92"/>
        <v>0</v>
      </c>
      <c r="AU115">
        <f t="shared" si="93"/>
        <v>0</v>
      </c>
      <c r="AV115">
        <f t="shared" si="75"/>
        <v>0</v>
      </c>
      <c r="AW115">
        <f t="shared" si="94"/>
        <v>0</v>
      </c>
      <c r="AY115">
        <f t="shared" si="95"/>
        <v>0</v>
      </c>
      <c r="AZ115">
        <f t="shared" si="96"/>
        <v>0</v>
      </c>
      <c r="BA115">
        <f t="shared" si="97"/>
        <v>0</v>
      </c>
      <c r="BB115">
        <f t="shared" si="76"/>
        <v>0</v>
      </c>
      <c r="BC115">
        <f>AY10</f>
        <v>1000000</v>
      </c>
      <c r="BD115" s="22">
        <f>AD10</f>
        <v>65</v>
      </c>
      <c r="BE115">
        <f t="shared" si="77"/>
        <v>170</v>
      </c>
      <c r="BF115">
        <f t="shared" si="105"/>
        <v>120</v>
      </c>
      <c r="BG115">
        <f t="shared" si="105"/>
        <v>120</v>
      </c>
      <c r="BH115">
        <f t="shared" si="105"/>
        <v>120</v>
      </c>
      <c r="BI115">
        <f t="shared" si="105"/>
        <v>120</v>
      </c>
      <c r="BJ115">
        <f t="shared" si="105"/>
        <v>120</v>
      </c>
      <c r="BK115" t="e">
        <f t="shared" si="79"/>
        <v>#DIV/0!</v>
      </c>
      <c r="BN115">
        <f t="shared" si="80"/>
        <v>0</v>
      </c>
      <c r="BO115">
        <f t="shared" si="81"/>
        <v>0</v>
      </c>
      <c r="BP115">
        <f t="shared" si="82"/>
        <v>0</v>
      </c>
      <c r="BZ115" s="21"/>
      <c r="CA115" s="21"/>
      <c r="CP115">
        <f t="shared" si="98"/>
        <v>120</v>
      </c>
      <c r="CQ115" s="11" t="s">
        <v>192</v>
      </c>
      <c r="CR115" s="11">
        <v>1</v>
      </c>
    </row>
    <row r="116" spans="2:96" ht="12.75">
      <c r="B116">
        <f aca="true" t="shared" si="107" ref="B116:B129">B115+1</f>
        <v>171</v>
      </c>
      <c r="C116" s="11" t="str">
        <f t="shared" si="59"/>
        <v>1.000000</v>
      </c>
      <c r="D116" s="11">
        <f t="shared" si="60"/>
        <v>1</v>
      </c>
      <c r="E116" t="str">
        <f t="shared" si="61"/>
        <v>1.000000</v>
      </c>
      <c r="F116">
        <f t="shared" si="62"/>
        <v>1</v>
      </c>
      <c r="G116">
        <f aca="true" t="shared" si="108" ref="G116:G129">G115*(1-E115)</f>
        <v>0</v>
      </c>
      <c r="H116">
        <f t="shared" si="63"/>
        <v>0</v>
      </c>
      <c r="I116">
        <f aca="true" t="shared" si="109" ref="I116:I129">H116-G116*0.5</f>
        <v>0</v>
      </c>
      <c r="J116" s="15">
        <f aca="true" t="shared" si="110" ref="J116:J129">J115*(1-E115)/(1+$D$4)</f>
        <v>0</v>
      </c>
      <c r="K116" s="15">
        <f aca="true" t="shared" si="111" ref="K116:K129">J116+J117</f>
        <v>0</v>
      </c>
      <c r="L116" s="15">
        <f aca="true" t="shared" si="112" ref="L116:L129">K116-11/24*J116</f>
        <v>0</v>
      </c>
      <c r="M116" s="16" t="e">
        <f aca="true" t="shared" si="113" ref="M116:M129">L116/J116</f>
        <v>#DIV/0!</v>
      </c>
      <c r="N116" s="16" t="e">
        <f aca="true" t="shared" si="114" ref="N116:N129">I116/G116</f>
        <v>#DIV/0!</v>
      </c>
      <c r="O116" s="16"/>
      <c r="P116" s="16"/>
      <c r="Q116" s="16"/>
      <c r="R116" s="19">
        <f t="shared" si="69"/>
        <v>171</v>
      </c>
      <c r="S116">
        <f t="shared" si="85"/>
        <v>0</v>
      </c>
      <c r="T116">
        <f t="shared" si="86"/>
        <v>0</v>
      </c>
      <c r="U116">
        <f t="shared" si="87"/>
        <v>0</v>
      </c>
      <c r="V116" s="15">
        <f t="shared" si="88"/>
        <v>0</v>
      </c>
      <c r="W116" s="15">
        <f t="shared" si="57"/>
        <v>0</v>
      </c>
      <c r="X116" s="15">
        <f t="shared" si="89"/>
        <v>0</v>
      </c>
      <c r="Y116" s="16" t="e">
        <f t="shared" si="90"/>
        <v>#DIV/0!</v>
      </c>
      <c r="Z116" s="16" t="e">
        <f t="shared" si="91"/>
        <v>#DIV/0!</v>
      </c>
      <c r="AA116" s="16"/>
      <c r="AB116" s="16"/>
      <c r="AC116" s="16"/>
      <c r="AD116">
        <f aca="true" t="shared" si="115" ref="AD116:AD129">B116</f>
        <v>171</v>
      </c>
      <c r="AE116">
        <f t="shared" si="106"/>
        <v>120</v>
      </c>
      <c r="AF116">
        <f t="shared" si="106"/>
        <v>120</v>
      </c>
      <c r="AG116">
        <f t="shared" si="106"/>
        <v>120</v>
      </c>
      <c r="AH116">
        <f t="shared" si="106"/>
        <v>120</v>
      </c>
      <c r="AI116">
        <f t="shared" si="106"/>
        <v>120</v>
      </c>
      <c r="AJ116" t="e">
        <f t="shared" si="102"/>
        <v>#DIV/0!</v>
      </c>
      <c r="AL116" s="22">
        <f t="shared" si="71"/>
        <v>171</v>
      </c>
      <c r="AM116">
        <f t="shared" si="104"/>
        <v>120</v>
      </c>
      <c r="AN116">
        <f t="shared" si="104"/>
        <v>120</v>
      </c>
      <c r="AO116">
        <f t="shared" si="104"/>
        <v>120</v>
      </c>
      <c r="AP116">
        <f t="shared" si="104"/>
        <v>120</v>
      </c>
      <c r="AQ116">
        <f t="shared" si="104"/>
        <v>120</v>
      </c>
      <c r="AR116" s="24" t="e">
        <f t="shared" si="73"/>
        <v>#DIV/0!</v>
      </c>
      <c r="AS116">
        <f t="shared" si="74"/>
        <v>171</v>
      </c>
      <c r="AT116">
        <f t="shared" si="92"/>
        <v>0</v>
      </c>
      <c r="AU116">
        <f t="shared" si="93"/>
        <v>0</v>
      </c>
      <c r="AV116">
        <f t="shared" si="75"/>
        <v>0</v>
      </c>
      <c r="AW116">
        <f t="shared" si="94"/>
        <v>0</v>
      </c>
      <c r="AY116">
        <f t="shared" si="95"/>
        <v>0</v>
      </c>
      <c r="AZ116">
        <f t="shared" si="96"/>
        <v>0</v>
      </c>
      <c r="BA116">
        <f t="shared" si="97"/>
        <v>0</v>
      </c>
      <c r="BB116">
        <f t="shared" si="76"/>
        <v>0</v>
      </c>
      <c r="BC116">
        <f aca="true" t="shared" si="116" ref="BC116:BC129">AY209</f>
        <v>0</v>
      </c>
      <c r="BD116" s="22">
        <f aca="true" t="shared" si="117" ref="BD116:BD129">AL209</f>
        <v>0</v>
      </c>
      <c r="BE116">
        <f t="shared" si="77"/>
        <v>171</v>
      </c>
      <c r="BF116">
        <f t="shared" si="105"/>
        <v>120</v>
      </c>
      <c r="BG116">
        <f t="shared" si="105"/>
        <v>120</v>
      </c>
      <c r="BH116">
        <f t="shared" si="105"/>
        <v>120</v>
      </c>
      <c r="BI116">
        <f t="shared" si="105"/>
        <v>120</v>
      </c>
      <c r="BJ116">
        <f t="shared" si="105"/>
        <v>120</v>
      </c>
      <c r="BK116" t="e">
        <f t="shared" si="79"/>
        <v>#DIV/0!</v>
      </c>
      <c r="BN116">
        <f t="shared" si="80"/>
        <v>0</v>
      </c>
      <c r="BO116">
        <f t="shared" si="81"/>
        <v>0</v>
      </c>
      <c r="BP116">
        <f t="shared" si="82"/>
        <v>0</v>
      </c>
      <c r="BZ116" s="21"/>
      <c r="CA116" s="21"/>
      <c r="CP116">
        <f t="shared" si="98"/>
        <v>121</v>
      </c>
      <c r="CQ116" s="11" t="s">
        <v>192</v>
      </c>
      <c r="CR116" s="11">
        <v>1</v>
      </c>
    </row>
    <row r="117" spans="2:96" ht="12.75">
      <c r="B117">
        <f t="shared" si="107"/>
        <v>172</v>
      </c>
      <c r="C117" s="11" t="str">
        <f t="shared" si="59"/>
        <v>1.000000</v>
      </c>
      <c r="D117" s="11">
        <f t="shared" si="60"/>
        <v>1</v>
      </c>
      <c r="E117" t="str">
        <f t="shared" si="61"/>
        <v>1.000000</v>
      </c>
      <c r="F117">
        <f t="shared" si="62"/>
        <v>1</v>
      </c>
      <c r="G117">
        <f t="shared" si="108"/>
        <v>0</v>
      </c>
      <c r="H117">
        <f t="shared" si="63"/>
        <v>0</v>
      </c>
      <c r="I117">
        <f t="shared" si="109"/>
        <v>0</v>
      </c>
      <c r="J117" s="15">
        <f t="shared" si="110"/>
        <v>0</v>
      </c>
      <c r="K117" s="15">
        <f t="shared" si="111"/>
        <v>0</v>
      </c>
      <c r="L117" s="15">
        <f t="shared" si="112"/>
        <v>0</v>
      </c>
      <c r="M117" s="16" t="e">
        <f t="shared" si="113"/>
        <v>#DIV/0!</v>
      </c>
      <c r="N117" s="16" t="e">
        <f t="shared" si="114"/>
        <v>#DIV/0!</v>
      </c>
      <c r="O117" s="16"/>
      <c r="P117" s="16"/>
      <c r="Q117" s="16"/>
      <c r="R117" s="19">
        <f t="shared" si="69"/>
        <v>172</v>
      </c>
      <c r="S117">
        <f t="shared" si="85"/>
        <v>0</v>
      </c>
      <c r="T117">
        <f t="shared" si="86"/>
        <v>0</v>
      </c>
      <c r="U117">
        <f t="shared" si="87"/>
        <v>0</v>
      </c>
      <c r="V117" s="15">
        <f t="shared" si="88"/>
        <v>0</v>
      </c>
      <c r="W117" s="15">
        <f t="shared" si="57"/>
        <v>0</v>
      </c>
      <c r="X117" s="15">
        <f t="shared" si="89"/>
        <v>0</v>
      </c>
      <c r="Y117" s="16" t="e">
        <f t="shared" si="90"/>
        <v>#DIV/0!</v>
      </c>
      <c r="Z117" s="16" t="e">
        <f t="shared" si="91"/>
        <v>#DIV/0!</v>
      </c>
      <c r="AA117" s="16"/>
      <c r="AB117" s="16"/>
      <c r="AC117" s="16"/>
      <c r="AD117">
        <f t="shared" si="115"/>
        <v>172</v>
      </c>
      <c r="AE117">
        <f t="shared" si="106"/>
        <v>120</v>
      </c>
      <c r="AF117">
        <f t="shared" si="106"/>
        <v>120</v>
      </c>
      <c r="AG117">
        <f t="shared" si="106"/>
        <v>120</v>
      </c>
      <c r="AH117">
        <f t="shared" si="106"/>
        <v>120</v>
      </c>
      <c r="AI117">
        <f t="shared" si="106"/>
        <v>120</v>
      </c>
      <c r="AJ117" t="e">
        <f t="shared" si="102"/>
        <v>#DIV/0!</v>
      </c>
      <c r="AL117" s="22">
        <f t="shared" si="71"/>
        <v>172</v>
      </c>
      <c r="AM117">
        <f t="shared" si="104"/>
        <v>120</v>
      </c>
      <c r="AN117">
        <f t="shared" si="104"/>
        <v>120</v>
      </c>
      <c r="AO117">
        <f t="shared" si="104"/>
        <v>120</v>
      </c>
      <c r="AP117">
        <f t="shared" si="104"/>
        <v>120</v>
      </c>
      <c r="AQ117">
        <f t="shared" si="104"/>
        <v>120</v>
      </c>
      <c r="AR117" s="24" t="e">
        <f t="shared" si="73"/>
        <v>#DIV/0!</v>
      </c>
      <c r="AS117">
        <f t="shared" si="74"/>
        <v>172</v>
      </c>
      <c r="AT117">
        <f t="shared" si="92"/>
        <v>0</v>
      </c>
      <c r="AU117">
        <f t="shared" si="93"/>
        <v>0</v>
      </c>
      <c r="AV117">
        <f t="shared" si="75"/>
        <v>0</v>
      </c>
      <c r="AW117">
        <f t="shared" si="94"/>
        <v>0</v>
      </c>
      <c r="AY117">
        <f t="shared" si="95"/>
        <v>0</v>
      </c>
      <c r="AZ117">
        <f t="shared" si="96"/>
        <v>0</v>
      </c>
      <c r="BA117">
        <f t="shared" si="97"/>
        <v>0</v>
      </c>
      <c r="BB117">
        <f t="shared" si="76"/>
        <v>0</v>
      </c>
      <c r="BC117">
        <f t="shared" si="116"/>
        <v>0</v>
      </c>
      <c r="BD117" s="22">
        <f t="shared" si="117"/>
        <v>0</v>
      </c>
      <c r="BE117">
        <f t="shared" si="77"/>
        <v>172</v>
      </c>
      <c r="BF117">
        <f t="shared" si="105"/>
        <v>120</v>
      </c>
      <c r="BG117">
        <f t="shared" si="105"/>
        <v>120</v>
      </c>
      <c r="BH117">
        <f t="shared" si="105"/>
        <v>120</v>
      </c>
      <c r="BI117">
        <f t="shared" si="105"/>
        <v>120</v>
      </c>
      <c r="BJ117">
        <f t="shared" si="105"/>
        <v>120</v>
      </c>
      <c r="BK117" t="e">
        <f t="shared" si="79"/>
        <v>#DIV/0!</v>
      </c>
      <c r="BN117">
        <f t="shared" si="80"/>
        <v>0</v>
      </c>
      <c r="BO117">
        <f t="shared" si="81"/>
        <v>0</v>
      </c>
      <c r="BP117">
        <f t="shared" si="82"/>
        <v>0</v>
      </c>
      <c r="BZ117" s="21"/>
      <c r="CA117" s="21"/>
      <c r="CP117">
        <f t="shared" si="98"/>
        <v>122</v>
      </c>
      <c r="CQ117" s="11" t="s">
        <v>192</v>
      </c>
      <c r="CR117" s="11">
        <v>1</v>
      </c>
    </row>
    <row r="118" spans="2:96" ht="12.75">
      <c r="B118">
        <f t="shared" si="107"/>
        <v>173</v>
      </c>
      <c r="C118" s="11" t="str">
        <f t="shared" si="59"/>
        <v>1.000000</v>
      </c>
      <c r="D118" s="11">
        <f t="shared" si="60"/>
        <v>1</v>
      </c>
      <c r="E118" t="str">
        <f t="shared" si="61"/>
        <v>1.000000</v>
      </c>
      <c r="F118">
        <f t="shared" si="62"/>
        <v>1</v>
      </c>
      <c r="G118">
        <f t="shared" si="108"/>
        <v>0</v>
      </c>
      <c r="H118">
        <f t="shared" si="63"/>
        <v>0</v>
      </c>
      <c r="I118">
        <f t="shared" si="109"/>
        <v>0</v>
      </c>
      <c r="J118" s="15">
        <f t="shared" si="110"/>
        <v>0</v>
      </c>
      <c r="K118" s="15">
        <f t="shared" si="111"/>
        <v>0</v>
      </c>
      <c r="L118" s="15">
        <f t="shared" si="112"/>
        <v>0</v>
      </c>
      <c r="M118" s="16" t="e">
        <f t="shared" si="113"/>
        <v>#DIV/0!</v>
      </c>
      <c r="N118" s="16" t="e">
        <f t="shared" si="114"/>
        <v>#DIV/0!</v>
      </c>
      <c r="O118" s="16"/>
      <c r="P118" s="16"/>
      <c r="Q118" s="16"/>
      <c r="R118" s="19">
        <f t="shared" si="69"/>
        <v>173</v>
      </c>
      <c r="S118">
        <f t="shared" si="85"/>
        <v>0</v>
      </c>
      <c r="T118">
        <f t="shared" si="86"/>
        <v>0</v>
      </c>
      <c r="U118">
        <f t="shared" si="87"/>
        <v>0</v>
      </c>
      <c r="V118" s="15">
        <f t="shared" si="88"/>
        <v>0</v>
      </c>
      <c r="W118" s="15">
        <f t="shared" si="57"/>
        <v>0</v>
      </c>
      <c r="X118" s="15">
        <f t="shared" si="89"/>
        <v>0</v>
      </c>
      <c r="Y118" s="16" t="e">
        <f t="shared" si="90"/>
        <v>#DIV/0!</v>
      </c>
      <c r="Z118" s="16" t="e">
        <f t="shared" si="91"/>
        <v>#DIV/0!</v>
      </c>
      <c r="AA118" s="16"/>
      <c r="AB118" s="16"/>
      <c r="AC118" s="16"/>
      <c r="AD118">
        <f t="shared" si="115"/>
        <v>173</v>
      </c>
      <c r="AE118">
        <f t="shared" si="106"/>
        <v>120</v>
      </c>
      <c r="AF118">
        <f t="shared" si="106"/>
        <v>120</v>
      </c>
      <c r="AG118">
        <f t="shared" si="106"/>
        <v>120</v>
      </c>
      <c r="AH118">
        <f t="shared" si="106"/>
        <v>120</v>
      </c>
      <c r="AI118">
        <f t="shared" si="106"/>
        <v>120</v>
      </c>
      <c r="AJ118" t="e">
        <f t="shared" si="102"/>
        <v>#DIV/0!</v>
      </c>
      <c r="AL118" s="22">
        <f t="shared" si="71"/>
        <v>173</v>
      </c>
      <c r="AM118">
        <f t="shared" si="104"/>
        <v>120</v>
      </c>
      <c r="AN118">
        <f t="shared" si="104"/>
        <v>120</v>
      </c>
      <c r="AO118">
        <f t="shared" si="104"/>
        <v>120</v>
      </c>
      <c r="AP118">
        <f t="shared" si="104"/>
        <v>120</v>
      </c>
      <c r="AQ118">
        <f t="shared" si="104"/>
        <v>120</v>
      </c>
      <c r="AR118" s="24" t="e">
        <f t="shared" si="73"/>
        <v>#DIV/0!</v>
      </c>
      <c r="AS118">
        <f t="shared" si="74"/>
        <v>173</v>
      </c>
      <c r="AT118">
        <f t="shared" si="92"/>
        <v>0</v>
      </c>
      <c r="AU118">
        <f t="shared" si="93"/>
        <v>0</v>
      </c>
      <c r="AV118">
        <f t="shared" si="75"/>
        <v>0</v>
      </c>
      <c r="AW118">
        <f t="shared" si="94"/>
        <v>0</v>
      </c>
      <c r="AY118">
        <f t="shared" si="95"/>
        <v>0</v>
      </c>
      <c r="AZ118">
        <f t="shared" si="96"/>
        <v>0</v>
      </c>
      <c r="BA118">
        <f t="shared" si="97"/>
        <v>0</v>
      </c>
      <c r="BB118">
        <f t="shared" si="76"/>
        <v>0</v>
      </c>
      <c r="BC118">
        <f t="shared" si="116"/>
        <v>0</v>
      </c>
      <c r="BD118" s="22">
        <f t="shared" si="117"/>
        <v>0</v>
      </c>
      <c r="BE118">
        <f t="shared" si="77"/>
        <v>173</v>
      </c>
      <c r="BF118">
        <f t="shared" si="105"/>
        <v>120</v>
      </c>
      <c r="BG118">
        <f t="shared" si="105"/>
        <v>120</v>
      </c>
      <c r="BH118">
        <f t="shared" si="105"/>
        <v>120</v>
      </c>
      <c r="BI118">
        <f t="shared" si="105"/>
        <v>120</v>
      </c>
      <c r="BJ118">
        <f t="shared" si="105"/>
        <v>120</v>
      </c>
      <c r="BK118" t="e">
        <f t="shared" si="79"/>
        <v>#DIV/0!</v>
      </c>
      <c r="BN118">
        <f t="shared" si="80"/>
        <v>0</v>
      </c>
      <c r="BO118">
        <f t="shared" si="81"/>
        <v>0</v>
      </c>
      <c r="BP118">
        <f t="shared" si="82"/>
        <v>0</v>
      </c>
      <c r="BZ118" s="21"/>
      <c r="CA118" s="21"/>
      <c r="CP118">
        <f t="shared" si="98"/>
        <v>123</v>
      </c>
      <c r="CQ118" s="11" t="s">
        <v>192</v>
      </c>
      <c r="CR118" s="11">
        <v>1</v>
      </c>
    </row>
    <row r="119" spans="2:96" ht="12.75">
      <c r="B119">
        <f t="shared" si="107"/>
        <v>174</v>
      </c>
      <c r="C119" s="11" t="str">
        <f t="shared" si="59"/>
        <v>1.000000</v>
      </c>
      <c r="D119" s="11">
        <f t="shared" si="60"/>
        <v>1</v>
      </c>
      <c r="E119" t="str">
        <f t="shared" si="61"/>
        <v>1.000000</v>
      </c>
      <c r="F119">
        <f t="shared" si="62"/>
        <v>1</v>
      </c>
      <c r="G119">
        <f t="shared" si="108"/>
        <v>0</v>
      </c>
      <c r="H119">
        <f t="shared" si="63"/>
        <v>0</v>
      </c>
      <c r="I119">
        <f t="shared" si="109"/>
        <v>0</v>
      </c>
      <c r="J119" s="15">
        <f t="shared" si="110"/>
        <v>0</v>
      </c>
      <c r="K119" s="15">
        <f t="shared" si="111"/>
        <v>0</v>
      </c>
      <c r="L119" s="15">
        <f t="shared" si="112"/>
        <v>0</v>
      </c>
      <c r="M119" s="16" t="e">
        <f t="shared" si="113"/>
        <v>#DIV/0!</v>
      </c>
      <c r="N119" s="16" t="e">
        <f t="shared" si="114"/>
        <v>#DIV/0!</v>
      </c>
      <c r="O119" s="16"/>
      <c r="P119" s="16"/>
      <c r="Q119" s="16"/>
      <c r="R119" s="19">
        <f t="shared" si="69"/>
        <v>174</v>
      </c>
      <c r="S119">
        <f t="shared" si="85"/>
        <v>0</v>
      </c>
      <c r="T119">
        <f t="shared" si="86"/>
        <v>0</v>
      </c>
      <c r="U119">
        <f t="shared" si="87"/>
        <v>0</v>
      </c>
      <c r="V119" s="15">
        <f t="shared" si="88"/>
        <v>0</v>
      </c>
      <c r="W119" s="15">
        <f t="shared" si="57"/>
        <v>0</v>
      </c>
      <c r="X119" s="15">
        <f t="shared" si="89"/>
        <v>0</v>
      </c>
      <c r="Y119" s="16" t="e">
        <f t="shared" si="90"/>
        <v>#DIV/0!</v>
      </c>
      <c r="Z119" s="16" t="e">
        <f t="shared" si="91"/>
        <v>#DIV/0!</v>
      </c>
      <c r="AA119" s="16"/>
      <c r="AB119" s="16"/>
      <c r="AC119" s="16"/>
      <c r="AD119">
        <f t="shared" si="115"/>
        <v>174</v>
      </c>
      <c r="AE119">
        <f t="shared" si="106"/>
        <v>120</v>
      </c>
      <c r="AF119">
        <f t="shared" si="106"/>
        <v>120</v>
      </c>
      <c r="AG119">
        <f t="shared" si="106"/>
        <v>120</v>
      </c>
      <c r="AH119">
        <f t="shared" si="106"/>
        <v>120</v>
      </c>
      <c r="AI119">
        <f t="shared" si="106"/>
        <v>120</v>
      </c>
      <c r="AJ119" t="e">
        <f t="shared" si="102"/>
        <v>#DIV/0!</v>
      </c>
      <c r="AL119" s="22">
        <f t="shared" si="71"/>
        <v>174</v>
      </c>
      <c r="AM119">
        <f t="shared" si="104"/>
        <v>120</v>
      </c>
      <c r="AN119">
        <f t="shared" si="104"/>
        <v>120</v>
      </c>
      <c r="AO119">
        <f t="shared" si="104"/>
        <v>120</v>
      </c>
      <c r="AP119">
        <f t="shared" si="104"/>
        <v>120</v>
      </c>
      <c r="AQ119">
        <f t="shared" si="104"/>
        <v>120</v>
      </c>
      <c r="AR119" s="24" t="e">
        <f t="shared" si="73"/>
        <v>#DIV/0!</v>
      </c>
      <c r="AS119">
        <f t="shared" si="74"/>
        <v>174</v>
      </c>
      <c r="AT119">
        <f t="shared" si="92"/>
        <v>0</v>
      </c>
      <c r="AU119">
        <f t="shared" si="93"/>
        <v>0</v>
      </c>
      <c r="AV119">
        <f t="shared" si="75"/>
        <v>0</v>
      </c>
      <c r="AW119">
        <f t="shared" si="94"/>
        <v>0</v>
      </c>
      <c r="AY119">
        <f t="shared" si="95"/>
        <v>0</v>
      </c>
      <c r="AZ119">
        <f t="shared" si="96"/>
        <v>0</v>
      </c>
      <c r="BA119">
        <f t="shared" si="97"/>
        <v>0</v>
      </c>
      <c r="BB119">
        <f t="shared" si="76"/>
        <v>0</v>
      </c>
      <c r="BC119">
        <f t="shared" si="116"/>
        <v>0</v>
      </c>
      <c r="BD119" s="22">
        <f t="shared" si="117"/>
        <v>0</v>
      </c>
      <c r="BE119">
        <f t="shared" si="77"/>
        <v>174</v>
      </c>
      <c r="BF119">
        <f t="shared" si="105"/>
        <v>120</v>
      </c>
      <c r="BG119">
        <f t="shared" si="105"/>
        <v>120</v>
      </c>
      <c r="BH119">
        <f t="shared" si="105"/>
        <v>120</v>
      </c>
      <c r="BI119">
        <f t="shared" si="105"/>
        <v>120</v>
      </c>
      <c r="BJ119">
        <f t="shared" si="105"/>
        <v>120</v>
      </c>
      <c r="BK119" t="e">
        <f t="shared" si="79"/>
        <v>#DIV/0!</v>
      </c>
      <c r="BN119">
        <f t="shared" si="80"/>
        <v>0</v>
      </c>
      <c r="BO119">
        <f t="shared" si="81"/>
        <v>0</v>
      </c>
      <c r="BP119">
        <f t="shared" si="82"/>
        <v>0</v>
      </c>
      <c r="BZ119" s="21"/>
      <c r="CA119" s="21"/>
      <c r="CP119">
        <f t="shared" si="98"/>
        <v>124</v>
      </c>
      <c r="CQ119" s="11" t="s">
        <v>192</v>
      </c>
      <c r="CR119" s="11">
        <v>1</v>
      </c>
    </row>
    <row r="120" spans="2:96" ht="12.75">
      <c r="B120">
        <f t="shared" si="107"/>
        <v>175</v>
      </c>
      <c r="C120" s="11" t="str">
        <f t="shared" si="59"/>
        <v>1.000000</v>
      </c>
      <c r="D120" s="11">
        <f t="shared" si="60"/>
        <v>1</v>
      </c>
      <c r="E120" t="str">
        <f t="shared" si="61"/>
        <v>1.000000</v>
      </c>
      <c r="F120">
        <f t="shared" si="62"/>
        <v>1</v>
      </c>
      <c r="G120">
        <f t="shared" si="108"/>
        <v>0</v>
      </c>
      <c r="H120">
        <f t="shared" si="63"/>
        <v>0</v>
      </c>
      <c r="I120">
        <f t="shared" si="109"/>
        <v>0</v>
      </c>
      <c r="J120" s="15">
        <f t="shared" si="110"/>
        <v>0</v>
      </c>
      <c r="K120" s="15">
        <f t="shared" si="111"/>
        <v>0</v>
      </c>
      <c r="L120" s="15">
        <f t="shared" si="112"/>
        <v>0</v>
      </c>
      <c r="M120" s="16" t="e">
        <f t="shared" si="113"/>
        <v>#DIV/0!</v>
      </c>
      <c r="N120" s="16" t="e">
        <f t="shared" si="114"/>
        <v>#DIV/0!</v>
      </c>
      <c r="O120" s="16"/>
      <c r="P120" s="16"/>
      <c r="Q120" s="16"/>
      <c r="R120" s="19">
        <f t="shared" si="69"/>
        <v>175</v>
      </c>
      <c r="S120">
        <f t="shared" si="85"/>
        <v>0</v>
      </c>
      <c r="T120">
        <f t="shared" si="86"/>
        <v>0</v>
      </c>
      <c r="U120">
        <f t="shared" si="87"/>
        <v>0</v>
      </c>
      <c r="V120" s="15">
        <f t="shared" si="88"/>
        <v>0</v>
      </c>
      <c r="W120" s="15">
        <f t="shared" si="57"/>
        <v>0</v>
      </c>
      <c r="X120" s="15">
        <f t="shared" si="89"/>
        <v>0</v>
      </c>
      <c r="Y120" s="16" t="e">
        <f t="shared" si="90"/>
        <v>#DIV/0!</v>
      </c>
      <c r="Z120" s="16" t="e">
        <f t="shared" si="91"/>
        <v>#DIV/0!</v>
      </c>
      <c r="AA120" s="16"/>
      <c r="AB120" s="16"/>
      <c r="AC120" s="16"/>
      <c r="AD120">
        <f t="shared" si="115"/>
        <v>175</v>
      </c>
      <c r="AE120">
        <f aca="true" t="shared" si="118" ref="AE120:AI129">VLOOKUP($G120*(100-AE$9)/100,$O$10:$P$115,2)-1</f>
        <v>120</v>
      </c>
      <c r="AF120">
        <f t="shared" si="118"/>
        <v>120</v>
      </c>
      <c r="AG120">
        <f t="shared" si="118"/>
        <v>120</v>
      </c>
      <c r="AH120">
        <f t="shared" si="118"/>
        <v>120</v>
      </c>
      <c r="AI120">
        <f t="shared" si="118"/>
        <v>120</v>
      </c>
      <c r="AJ120" t="e">
        <f t="shared" si="102"/>
        <v>#DIV/0!</v>
      </c>
      <c r="AL120" s="22">
        <f t="shared" si="71"/>
        <v>175</v>
      </c>
      <c r="AM120">
        <f t="shared" si="104"/>
        <v>120</v>
      </c>
      <c r="AN120">
        <f t="shared" si="104"/>
        <v>120</v>
      </c>
      <c r="AO120">
        <f t="shared" si="104"/>
        <v>120</v>
      </c>
      <c r="AP120">
        <f t="shared" si="104"/>
        <v>120</v>
      </c>
      <c r="AQ120">
        <f t="shared" si="104"/>
        <v>120</v>
      </c>
      <c r="AR120" s="24" t="e">
        <f t="shared" si="73"/>
        <v>#DIV/0!</v>
      </c>
      <c r="AS120">
        <f t="shared" si="74"/>
        <v>175</v>
      </c>
      <c r="AT120">
        <f t="shared" si="92"/>
        <v>0</v>
      </c>
      <c r="AU120">
        <f t="shared" si="93"/>
        <v>0</v>
      </c>
      <c r="AV120">
        <f t="shared" si="75"/>
        <v>0</v>
      </c>
      <c r="AW120">
        <f t="shared" si="94"/>
        <v>0</v>
      </c>
      <c r="AY120">
        <f t="shared" si="95"/>
        <v>0</v>
      </c>
      <c r="AZ120">
        <f t="shared" si="96"/>
        <v>0</v>
      </c>
      <c r="BA120">
        <f t="shared" si="97"/>
        <v>0</v>
      </c>
      <c r="BB120">
        <f t="shared" si="76"/>
        <v>0</v>
      </c>
      <c r="BC120">
        <f t="shared" si="116"/>
        <v>0</v>
      </c>
      <c r="BD120" s="22">
        <f t="shared" si="117"/>
        <v>0</v>
      </c>
      <c r="BE120">
        <f t="shared" si="77"/>
        <v>175</v>
      </c>
      <c r="BF120">
        <f t="shared" si="105"/>
        <v>120</v>
      </c>
      <c r="BG120">
        <f t="shared" si="105"/>
        <v>120</v>
      </c>
      <c r="BH120">
        <f t="shared" si="105"/>
        <v>120</v>
      </c>
      <c r="BI120">
        <f t="shared" si="105"/>
        <v>120</v>
      </c>
      <c r="BJ120">
        <f t="shared" si="105"/>
        <v>120</v>
      </c>
      <c r="BK120" t="e">
        <f t="shared" si="79"/>
        <v>#DIV/0!</v>
      </c>
      <c r="BN120">
        <f t="shared" si="80"/>
        <v>0</v>
      </c>
      <c r="BO120">
        <f t="shared" si="81"/>
        <v>0</v>
      </c>
      <c r="BP120">
        <f t="shared" si="82"/>
        <v>0</v>
      </c>
      <c r="BZ120" s="21"/>
      <c r="CA120" s="21"/>
      <c r="CP120">
        <f t="shared" si="98"/>
        <v>125</v>
      </c>
      <c r="CQ120" s="11" t="s">
        <v>192</v>
      </c>
      <c r="CR120" s="11">
        <v>1</v>
      </c>
    </row>
    <row r="121" spans="2:96" ht="12.75">
      <c r="B121">
        <f t="shared" si="107"/>
        <v>176</v>
      </c>
      <c r="C121" s="11" t="str">
        <f t="shared" si="59"/>
        <v>1.000000</v>
      </c>
      <c r="D121" s="11">
        <f t="shared" si="60"/>
        <v>1</v>
      </c>
      <c r="E121" t="str">
        <f t="shared" si="61"/>
        <v>1.000000</v>
      </c>
      <c r="F121">
        <f t="shared" si="62"/>
        <v>1</v>
      </c>
      <c r="G121">
        <f t="shared" si="108"/>
        <v>0</v>
      </c>
      <c r="H121">
        <f t="shared" si="63"/>
        <v>0</v>
      </c>
      <c r="I121">
        <f t="shared" si="109"/>
        <v>0</v>
      </c>
      <c r="J121" s="15">
        <f t="shared" si="110"/>
        <v>0</v>
      </c>
      <c r="K121" s="15">
        <f t="shared" si="111"/>
        <v>0</v>
      </c>
      <c r="L121" s="15">
        <f t="shared" si="112"/>
        <v>0</v>
      </c>
      <c r="M121" s="16" t="e">
        <f t="shared" si="113"/>
        <v>#DIV/0!</v>
      </c>
      <c r="N121" s="16" t="e">
        <f t="shared" si="114"/>
        <v>#DIV/0!</v>
      </c>
      <c r="O121" s="16"/>
      <c r="P121" s="16"/>
      <c r="Q121" s="16"/>
      <c r="R121" s="19">
        <f t="shared" si="69"/>
        <v>176</v>
      </c>
      <c r="S121">
        <f t="shared" si="85"/>
        <v>0</v>
      </c>
      <c r="T121">
        <f t="shared" si="86"/>
        <v>0</v>
      </c>
      <c r="U121">
        <f t="shared" si="87"/>
        <v>0</v>
      </c>
      <c r="V121" s="15">
        <f t="shared" si="88"/>
        <v>0</v>
      </c>
      <c r="W121" s="15">
        <f t="shared" si="57"/>
        <v>0</v>
      </c>
      <c r="X121" s="15">
        <f t="shared" si="89"/>
        <v>0</v>
      </c>
      <c r="Y121" s="16" t="e">
        <f t="shared" si="90"/>
        <v>#DIV/0!</v>
      </c>
      <c r="Z121" s="16" t="e">
        <f t="shared" si="91"/>
        <v>#DIV/0!</v>
      </c>
      <c r="AA121" s="16"/>
      <c r="AB121" s="16"/>
      <c r="AC121" s="16"/>
      <c r="AD121">
        <f t="shared" si="115"/>
        <v>176</v>
      </c>
      <c r="AE121">
        <f t="shared" si="118"/>
        <v>120</v>
      </c>
      <c r="AF121">
        <f t="shared" si="118"/>
        <v>120</v>
      </c>
      <c r="AG121">
        <f t="shared" si="118"/>
        <v>120</v>
      </c>
      <c r="AH121">
        <f t="shared" si="118"/>
        <v>120</v>
      </c>
      <c r="AI121">
        <f t="shared" si="118"/>
        <v>120</v>
      </c>
      <c r="AJ121" t="e">
        <f t="shared" si="102"/>
        <v>#DIV/0!</v>
      </c>
      <c r="AL121" s="22">
        <f t="shared" si="71"/>
        <v>176</v>
      </c>
      <c r="AM121">
        <f t="shared" si="104"/>
        <v>120</v>
      </c>
      <c r="AN121">
        <f t="shared" si="104"/>
        <v>120</v>
      </c>
      <c r="AO121">
        <f t="shared" si="104"/>
        <v>120</v>
      </c>
      <c r="AP121">
        <f t="shared" si="104"/>
        <v>120</v>
      </c>
      <c r="AQ121">
        <f t="shared" si="104"/>
        <v>120</v>
      </c>
      <c r="AR121" s="24" t="e">
        <f t="shared" si="73"/>
        <v>#DIV/0!</v>
      </c>
      <c r="AS121">
        <f t="shared" si="74"/>
        <v>176</v>
      </c>
      <c r="AT121">
        <f t="shared" si="92"/>
        <v>0</v>
      </c>
      <c r="AU121">
        <f t="shared" si="93"/>
        <v>0</v>
      </c>
      <c r="AV121">
        <f t="shared" si="75"/>
        <v>0</v>
      </c>
      <c r="AW121">
        <f t="shared" si="94"/>
        <v>0</v>
      </c>
      <c r="AY121">
        <f t="shared" si="95"/>
        <v>0</v>
      </c>
      <c r="AZ121">
        <f t="shared" si="96"/>
        <v>0</v>
      </c>
      <c r="BA121">
        <f t="shared" si="97"/>
        <v>0</v>
      </c>
      <c r="BB121">
        <f t="shared" si="76"/>
        <v>0</v>
      </c>
      <c r="BC121">
        <f t="shared" si="116"/>
        <v>0</v>
      </c>
      <c r="BD121" s="22">
        <f t="shared" si="117"/>
        <v>0</v>
      </c>
      <c r="BE121">
        <f t="shared" si="77"/>
        <v>176</v>
      </c>
      <c r="BF121">
        <f t="shared" si="105"/>
        <v>120</v>
      </c>
      <c r="BG121">
        <f t="shared" si="105"/>
        <v>120</v>
      </c>
      <c r="BH121">
        <f t="shared" si="105"/>
        <v>120</v>
      </c>
      <c r="BI121">
        <f t="shared" si="105"/>
        <v>120</v>
      </c>
      <c r="BJ121">
        <f t="shared" si="105"/>
        <v>120</v>
      </c>
      <c r="BK121" t="e">
        <f t="shared" si="79"/>
        <v>#DIV/0!</v>
      </c>
      <c r="BN121">
        <f t="shared" si="80"/>
        <v>0</v>
      </c>
      <c r="BO121">
        <f t="shared" si="81"/>
        <v>0</v>
      </c>
      <c r="BP121">
        <f t="shared" si="82"/>
        <v>0</v>
      </c>
      <c r="BZ121" s="21"/>
      <c r="CA121" s="21"/>
      <c r="CP121">
        <f t="shared" si="98"/>
        <v>126</v>
      </c>
      <c r="CQ121" s="11" t="s">
        <v>192</v>
      </c>
      <c r="CR121" s="11">
        <v>1</v>
      </c>
    </row>
    <row r="122" spans="2:96" ht="12.75">
      <c r="B122">
        <f t="shared" si="107"/>
        <v>177</v>
      </c>
      <c r="C122" s="11" t="str">
        <f t="shared" si="59"/>
        <v>1.000000</v>
      </c>
      <c r="D122" s="11">
        <f t="shared" si="60"/>
        <v>1</v>
      </c>
      <c r="E122" t="str">
        <f t="shared" si="61"/>
        <v>1.000000</v>
      </c>
      <c r="F122">
        <f t="shared" si="62"/>
        <v>1</v>
      </c>
      <c r="G122">
        <f t="shared" si="108"/>
        <v>0</v>
      </c>
      <c r="H122">
        <f t="shared" si="63"/>
        <v>0</v>
      </c>
      <c r="I122">
        <f t="shared" si="109"/>
        <v>0</v>
      </c>
      <c r="J122" s="15">
        <f t="shared" si="110"/>
        <v>0</v>
      </c>
      <c r="K122" s="15">
        <f t="shared" si="111"/>
        <v>0</v>
      </c>
      <c r="L122" s="15">
        <f t="shared" si="112"/>
        <v>0</v>
      </c>
      <c r="M122" s="16" t="e">
        <f t="shared" si="113"/>
        <v>#DIV/0!</v>
      </c>
      <c r="N122" s="16" t="e">
        <f t="shared" si="114"/>
        <v>#DIV/0!</v>
      </c>
      <c r="O122" s="16"/>
      <c r="P122" s="16"/>
      <c r="Q122" s="16"/>
      <c r="R122" s="19">
        <f t="shared" si="69"/>
        <v>177</v>
      </c>
      <c r="S122">
        <f t="shared" si="85"/>
        <v>0</v>
      </c>
      <c r="T122">
        <f t="shared" si="86"/>
        <v>0</v>
      </c>
      <c r="U122">
        <f t="shared" si="87"/>
        <v>0</v>
      </c>
      <c r="V122" s="15">
        <f t="shared" si="88"/>
        <v>0</v>
      </c>
      <c r="W122" s="15">
        <f t="shared" si="57"/>
        <v>0</v>
      </c>
      <c r="X122" s="15">
        <f t="shared" si="89"/>
        <v>0</v>
      </c>
      <c r="Y122" s="16" t="e">
        <f t="shared" si="90"/>
        <v>#DIV/0!</v>
      </c>
      <c r="Z122" s="16" t="e">
        <f t="shared" si="91"/>
        <v>#DIV/0!</v>
      </c>
      <c r="AA122" s="16"/>
      <c r="AB122" s="16"/>
      <c r="AC122" s="16"/>
      <c r="AD122">
        <f t="shared" si="115"/>
        <v>177</v>
      </c>
      <c r="AE122">
        <f t="shared" si="118"/>
        <v>120</v>
      </c>
      <c r="AF122">
        <f t="shared" si="118"/>
        <v>120</v>
      </c>
      <c r="AG122">
        <f t="shared" si="118"/>
        <v>120</v>
      </c>
      <c r="AH122">
        <f t="shared" si="118"/>
        <v>120</v>
      </c>
      <c r="AI122">
        <f t="shared" si="118"/>
        <v>120</v>
      </c>
      <c r="AJ122" t="e">
        <f t="shared" si="102"/>
        <v>#DIV/0!</v>
      </c>
      <c r="AL122" s="22">
        <f t="shared" si="71"/>
        <v>177</v>
      </c>
      <c r="AM122">
        <f t="shared" si="104"/>
        <v>120</v>
      </c>
      <c r="AN122">
        <f t="shared" si="104"/>
        <v>120</v>
      </c>
      <c r="AO122">
        <f t="shared" si="104"/>
        <v>120</v>
      </c>
      <c r="AP122">
        <f t="shared" si="104"/>
        <v>120</v>
      </c>
      <c r="AQ122">
        <f t="shared" si="104"/>
        <v>120</v>
      </c>
      <c r="AR122" s="24" t="e">
        <f t="shared" si="73"/>
        <v>#DIV/0!</v>
      </c>
      <c r="AS122">
        <f t="shared" si="74"/>
        <v>177</v>
      </c>
      <c r="AT122">
        <f t="shared" si="92"/>
        <v>0</v>
      </c>
      <c r="AU122">
        <f t="shared" si="93"/>
        <v>0</v>
      </c>
      <c r="AV122">
        <f t="shared" si="75"/>
        <v>0</v>
      </c>
      <c r="AW122">
        <f t="shared" si="94"/>
        <v>0</v>
      </c>
      <c r="AY122">
        <f t="shared" si="95"/>
        <v>0</v>
      </c>
      <c r="AZ122">
        <f t="shared" si="96"/>
        <v>0</v>
      </c>
      <c r="BA122">
        <f t="shared" si="97"/>
        <v>0</v>
      </c>
      <c r="BB122">
        <f t="shared" si="76"/>
        <v>0</v>
      </c>
      <c r="BC122">
        <f t="shared" si="116"/>
        <v>0</v>
      </c>
      <c r="BD122" s="22">
        <f t="shared" si="117"/>
        <v>0</v>
      </c>
      <c r="BE122">
        <f t="shared" si="77"/>
        <v>177</v>
      </c>
      <c r="BF122">
        <f t="shared" si="105"/>
        <v>120</v>
      </c>
      <c r="BG122">
        <f t="shared" si="105"/>
        <v>120</v>
      </c>
      <c r="BH122">
        <f t="shared" si="105"/>
        <v>120</v>
      </c>
      <c r="BI122">
        <f t="shared" si="105"/>
        <v>120</v>
      </c>
      <c r="BJ122">
        <f t="shared" si="105"/>
        <v>120</v>
      </c>
      <c r="BK122" t="e">
        <f t="shared" si="79"/>
        <v>#DIV/0!</v>
      </c>
      <c r="BN122">
        <f t="shared" si="80"/>
        <v>0</v>
      </c>
      <c r="BO122">
        <f t="shared" si="81"/>
        <v>0</v>
      </c>
      <c r="BP122">
        <f t="shared" si="82"/>
        <v>0</v>
      </c>
      <c r="BZ122" s="21"/>
      <c r="CA122" s="21"/>
      <c r="CP122">
        <f t="shared" si="98"/>
        <v>127</v>
      </c>
      <c r="CQ122" s="11" t="s">
        <v>192</v>
      </c>
      <c r="CR122" s="11">
        <v>1</v>
      </c>
    </row>
    <row r="123" spans="2:96" ht="12.75">
      <c r="B123">
        <f t="shared" si="107"/>
        <v>178</v>
      </c>
      <c r="C123" s="11" t="str">
        <f t="shared" si="59"/>
        <v>1.000000</v>
      </c>
      <c r="D123" s="11">
        <f t="shared" si="60"/>
        <v>1</v>
      </c>
      <c r="E123" t="str">
        <f t="shared" si="61"/>
        <v>1.000000</v>
      </c>
      <c r="F123">
        <f t="shared" si="62"/>
        <v>1</v>
      </c>
      <c r="G123">
        <f t="shared" si="108"/>
        <v>0</v>
      </c>
      <c r="H123">
        <f t="shared" si="63"/>
        <v>0</v>
      </c>
      <c r="I123">
        <f t="shared" si="109"/>
        <v>0</v>
      </c>
      <c r="J123" s="15">
        <f t="shared" si="110"/>
        <v>0</v>
      </c>
      <c r="K123" s="15">
        <f t="shared" si="111"/>
        <v>0</v>
      </c>
      <c r="L123" s="15">
        <f t="shared" si="112"/>
        <v>0</v>
      </c>
      <c r="M123" s="16" t="e">
        <f t="shared" si="113"/>
        <v>#DIV/0!</v>
      </c>
      <c r="N123" s="16" t="e">
        <f t="shared" si="114"/>
        <v>#DIV/0!</v>
      </c>
      <c r="O123" s="16"/>
      <c r="P123" s="16"/>
      <c r="Q123" s="16"/>
      <c r="R123" s="19">
        <f t="shared" si="69"/>
        <v>178</v>
      </c>
      <c r="S123">
        <f t="shared" si="85"/>
        <v>0</v>
      </c>
      <c r="T123">
        <f t="shared" si="86"/>
        <v>0</v>
      </c>
      <c r="U123">
        <f t="shared" si="87"/>
        <v>0</v>
      </c>
      <c r="V123" s="15">
        <f t="shared" si="88"/>
        <v>0</v>
      </c>
      <c r="W123" s="15">
        <f t="shared" si="57"/>
        <v>0</v>
      </c>
      <c r="X123" s="15">
        <f t="shared" si="89"/>
        <v>0</v>
      </c>
      <c r="Y123" s="16" t="e">
        <f t="shared" si="90"/>
        <v>#DIV/0!</v>
      </c>
      <c r="Z123" s="16" t="e">
        <f t="shared" si="91"/>
        <v>#DIV/0!</v>
      </c>
      <c r="AA123" s="16"/>
      <c r="AB123" s="16"/>
      <c r="AC123" s="16"/>
      <c r="AD123">
        <f t="shared" si="115"/>
        <v>178</v>
      </c>
      <c r="AE123">
        <f t="shared" si="118"/>
        <v>120</v>
      </c>
      <c r="AF123">
        <f t="shared" si="118"/>
        <v>120</v>
      </c>
      <c r="AG123">
        <f t="shared" si="118"/>
        <v>120</v>
      </c>
      <c r="AH123">
        <f t="shared" si="118"/>
        <v>120</v>
      </c>
      <c r="AI123">
        <f t="shared" si="118"/>
        <v>120</v>
      </c>
      <c r="AJ123" t="e">
        <f t="shared" si="102"/>
        <v>#DIV/0!</v>
      </c>
      <c r="AL123" s="22">
        <f t="shared" si="71"/>
        <v>178</v>
      </c>
      <c r="AM123">
        <f t="shared" si="104"/>
        <v>120</v>
      </c>
      <c r="AN123">
        <f t="shared" si="104"/>
        <v>120</v>
      </c>
      <c r="AO123">
        <f t="shared" si="104"/>
        <v>120</v>
      </c>
      <c r="AP123">
        <f t="shared" si="104"/>
        <v>120</v>
      </c>
      <c r="AQ123">
        <f t="shared" si="104"/>
        <v>120</v>
      </c>
      <c r="AR123" s="24" t="e">
        <f t="shared" si="73"/>
        <v>#DIV/0!</v>
      </c>
      <c r="AS123">
        <f t="shared" si="74"/>
        <v>178</v>
      </c>
      <c r="AT123">
        <f t="shared" si="92"/>
        <v>0</v>
      </c>
      <c r="AU123">
        <f t="shared" si="93"/>
        <v>0</v>
      </c>
      <c r="AV123">
        <f t="shared" si="75"/>
        <v>0</v>
      </c>
      <c r="AW123">
        <f t="shared" si="94"/>
        <v>0</v>
      </c>
      <c r="AY123">
        <f t="shared" si="95"/>
        <v>0</v>
      </c>
      <c r="AZ123">
        <f t="shared" si="96"/>
        <v>0</v>
      </c>
      <c r="BA123">
        <f t="shared" si="97"/>
        <v>0</v>
      </c>
      <c r="BB123">
        <f t="shared" si="76"/>
        <v>0</v>
      </c>
      <c r="BC123">
        <f t="shared" si="116"/>
        <v>0</v>
      </c>
      <c r="BD123" s="22">
        <f t="shared" si="117"/>
        <v>0</v>
      </c>
      <c r="BE123">
        <f t="shared" si="77"/>
        <v>178</v>
      </c>
      <c r="BF123">
        <f t="shared" si="105"/>
        <v>120</v>
      </c>
      <c r="BG123">
        <f t="shared" si="105"/>
        <v>120</v>
      </c>
      <c r="BH123">
        <f t="shared" si="105"/>
        <v>120</v>
      </c>
      <c r="BI123">
        <f t="shared" si="105"/>
        <v>120</v>
      </c>
      <c r="BJ123">
        <f t="shared" si="105"/>
        <v>120</v>
      </c>
      <c r="BK123" t="e">
        <f t="shared" si="79"/>
        <v>#DIV/0!</v>
      </c>
      <c r="BN123">
        <f t="shared" si="80"/>
        <v>0</v>
      </c>
      <c r="BO123">
        <f t="shared" si="81"/>
        <v>0</v>
      </c>
      <c r="BP123">
        <f t="shared" si="82"/>
        <v>0</v>
      </c>
      <c r="BZ123" s="21"/>
      <c r="CA123" s="21"/>
      <c r="CP123">
        <f t="shared" si="98"/>
        <v>128</v>
      </c>
      <c r="CQ123" s="11" t="s">
        <v>192</v>
      </c>
      <c r="CR123" s="11">
        <v>1</v>
      </c>
    </row>
    <row r="124" spans="2:96" ht="12.75">
      <c r="B124">
        <f t="shared" si="107"/>
        <v>179</v>
      </c>
      <c r="C124" s="11" t="str">
        <f t="shared" si="59"/>
        <v>1.000000</v>
      </c>
      <c r="D124" s="11">
        <f t="shared" si="60"/>
        <v>1</v>
      </c>
      <c r="E124" t="str">
        <f t="shared" si="61"/>
        <v>1.000000</v>
      </c>
      <c r="F124">
        <f t="shared" si="62"/>
        <v>1</v>
      </c>
      <c r="G124">
        <f t="shared" si="108"/>
        <v>0</v>
      </c>
      <c r="H124">
        <f t="shared" si="63"/>
        <v>0</v>
      </c>
      <c r="I124">
        <f t="shared" si="109"/>
        <v>0</v>
      </c>
      <c r="J124" s="15">
        <f t="shared" si="110"/>
        <v>0</v>
      </c>
      <c r="K124" s="15">
        <f t="shared" si="111"/>
        <v>0</v>
      </c>
      <c r="L124" s="15">
        <f t="shared" si="112"/>
        <v>0</v>
      </c>
      <c r="M124" s="16" t="e">
        <f t="shared" si="113"/>
        <v>#DIV/0!</v>
      </c>
      <c r="N124" s="16" t="e">
        <f t="shared" si="114"/>
        <v>#DIV/0!</v>
      </c>
      <c r="O124" s="16"/>
      <c r="P124" s="16"/>
      <c r="Q124" s="16"/>
      <c r="R124" s="19">
        <f t="shared" si="69"/>
        <v>179</v>
      </c>
      <c r="S124">
        <f t="shared" si="85"/>
        <v>0</v>
      </c>
      <c r="T124">
        <f t="shared" si="86"/>
        <v>0</v>
      </c>
      <c r="U124">
        <f t="shared" si="87"/>
        <v>0</v>
      </c>
      <c r="V124" s="15">
        <f t="shared" si="88"/>
        <v>0</v>
      </c>
      <c r="W124" s="15">
        <f t="shared" si="57"/>
        <v>0</v>
      </c>
      <c r="X124" s="15">
        <f t="shared" si="89"/>
        <v>0</v>
      </c>
      <c r="Y124" s="16" t="e">
        <f t="shared" si="90"/>
        <v>#DIV/0!</v>
      </c>
      <c r="Z124" s="16" t="e">
        <f t="shared" si="91"/>
        <v>#DIV/0!</v>
      </c>
      <c r="AA124" s="16"/>
      <c r="AB124" s="16"/>
      <c r="AC124" s="16"/>
      <c r="AD124">
        <f t="shared" si="115"/>
        <v>179</v>
      </c>
      <c r="AE124">
        <f t="shared" si="118"/>
        <v>120</v>
      </c>
      <c r="AF124">
        <f t="shared" si="118"/>
        <v>120</v>
      </c>
      <c r="AG124">
        <f t="shared" si="118"/>
        <v>120</v>
      </c>
      <c r="AH124">
        <f t="shared" si="118"/>
        <v>120</v>
      </c>
      <c r="AI124">
        <f t="shared" si="118"/>
        <v>120</v>
      </c>
      <c r="AJ124" t="e">
        <f t="shared" si="102"/>
        <v>#DIV/0!</v>
      </c>
      <c r="AL124" s="22">
        <f t="shared" si="71"/>
        <v>179</v>
      </c>
      <c r="AM124">
        <f t="shared" si="104"/>
        <v>120</v>
      </c>
      <c r="AN124">
        <f t="shared" si="104"/>
        <v>120</v>
      </c>
      <c r="AO124">
        <f t="shared" si="104"/>
        <v>120</v>
      </c>
      <c r="AP124">
        <f t="shared" si="104"/>
        <v>120</v>
      </c>
      <c r="AQ124">
        <f t="shared" si="104"/>
        <v>120</v>
      </c>
      <c r="AR124" s="24" t="e">
        <f t="shared" si="73"/>
        <v>#DIV/0!</v>
      </c>
      <c r="AS124">
        <f t="shared" si="74"/>
        <v>179</v>
      </c>
      <c r="AT124">
        <f t="shared" si="92"/>
        <v>0</v>
      </c>
      <c r="AU124">
        <f t="shared" si="93"/>
        <v>0</v>
      </c>
      <c r="AV124">
        <f t="shared" si="75"/>
        <v>0</v>
      </c>
      <c r="AW124">
        <f t="shared" si="94"/>
        <v>0</v>
      </c>
      <c r="AY124">
        <f t="shared" si="95"/>
        <v>0</v>
      </c>
      <c r="AZ124">
        <f t="shared" si="96"/>
        <v>0</v>
      </c>
      <c r="BA124">
        <f t="shared" si="97"/>
        <v>0</v>
      </c>
      <c r="BB124">
        <f t="shared" si="76"/>
        <v>0</v>
      </c>
      <c r="BC124">
        <f t="shared" si="116"/>
        <v>0</v>
      </c>
      <c r="BD124" s="22">
        <f t="shared" si="117"/>
        <v>0</v>
      </c>
      <c r="BE124">
        <f t="shared" si="77"/>
        <v>179</v>
      </c>
      <c r="BF124">
        <f t="shared" si="105"/>
        <v>120</v>
      </c>
      <c r="BG124">
        <f t="shared" si="105"/>
        <v>120</v>
      </c>
      <c r="BH124">
        <f t="shared" si="105"/>
        <v>120</v>
      </c>
      <c r="BI124">
        <f t="shared" si="105"/>
        <v>120</v>
      </c>
      <c r="BJ124">
        <f t="shared" si="105"/>
        <v>120</v>
      </c>
      <c r="BK124" t="e">
        <f t="shared" si="79"/>
        <v>#DIV/0!</v>
      </c>
      <c r="BN124">
        <f t="shared" si="80"/>
        <v>0</v>
      </c>
      <c r="BO124">
        <f t="shared" si="81"/>
        <v>0</v>
      </c>
      <c r="BP124">
        <f t="shared" si="82"/>
        <v>0</v>
      </c>
      <c r="BZ124" s="21"/>
      <c r="CA124" s="21"/>
      <c r="CP124">
        <f t="shared" si="98"/>
        <v>129</v>
      </c>
      <c r="CQ124" s="11" t="s">
        <v>192</v>
      </c>
      <c r="CR124" s="11">
        <v>1</v>
      </c>
    </row>
    <row r="125" spans="2:96" ht="12.75">
      <c r="B125">
        <f t="shared" si="107"/>
        <v>180</v>
      </c>
      <c r="C125" s="11" t="str">
        <f t="shared" si="59"/>
        <v>1.000000</v>
      </c>
      <c r="D125" s="11">
        <f t="shared" si="60"/>
        <v>1</v>
      </c>
      <c r="E125" t="str">
        <f t="shared" si="61"/>
        <v>1.000000</v>
      </c>
      <c r="F125">
        <f t="shared" si="62"/>
        <v>1</v>
      </c>
      <c r="G125">
        <f t="shared" si="108"/>
        <v>0</v>
      </c>
      <c r="H125">
        <f t="shared" si="63"/>
        <v>0</v>
      </c>
      <c r="I125">
        <f t="shared" si="109"/>
        <v>0</v>
      </c>
      <c r="J125" s="15">
        <f t="shared" si="110"/>
        <v>0</v>
      </c>
      <c r="K125" s="15">
        <f t="shared" si="111"/>
        <v>0</v>
      </c>
      <c r="L125" s="15">
        <f t="shared" si="112"/>
        <v>0</v>
      </c>
      <c r="M125" s="16" t="e">
        <f t="shared" si="113"/>
        <v>#DIV/0!</v>
      </c>
      <c r="N125" s="16" t="e">
        <f t="shared" si="114"/>
        <v>#DIV/0!</v>
      </c>
      <c r="O125" s="16"/>
      <c r="P125" s="16"/>
      <c r="Q125" s="16"/>
      <c r="R125" s="19">
        <f t="shared" si="69"/>
        <v>180</v>
      </c>
      <c r="S125">
        <f t="shared" si="85"/>
        <v>0</v>
      </c>
      <c r="T125">
        <f t="shared" si="86"/>
        <v>0</v>
      </c>
      <c r="U125">
        <f t="shared" si="87"/>
        <v>0</v>
      </c>
      <c r="V125" s="15">
        <f t="shared" si="88"/>
        <v>0</v>
      </c>
      <c r="W125" s="15">
        <f t="shared" si="57"/>
        <v>0</v>
      </c>
      <c r="X125" s="15">
        <f t="shared" si="89"/>
        <v>0</v>
      </c>
      <c r="Y125" s="16" t="e">
        <f t="shared" si="90"/>
        <v>#DIV/0!</v>
      </c>
      <c r="Z125" s="16" t="e">
        <f t="shared" si="91"/>
        <v>#DIV/0!</v>
      </c>
      <c r="AA125" s="16"/>
      <c r="AB125" s="16"/>
      <c r="AC125" s="16"/>
      <c r="AD125">
        <f t="shared" si="115"/>
        <v>180</v>
      </c>
      <c r="AE125">
        <f t="shared" si="118"/>
        <v>120</v>
      </c>
      <c r="AF125">
        <f t="shared" si="118"/>
        <v>120</v>
      </c>
      <c r="AG125">
        <f t="shared" si="118"/>
        <v>120</v>
      </c>
      <c r="AH125">
        <f t="shared" si="118"/>
        <v>120</v>
      </c>
      <c r="AI125">
        <f t="shared" si="118"/>
        <v>120</v>
      </c>
      <c r="AJ125" t="e">
        <f t="shared" si="102"/>
        <v>#DIV/0!</v>
      </c>
      <c r="AL125" s="22">
        <f t="shared" si="71"/>
        <v>180</v>
      </c>
      <c r="AM125">
        <f t="shared" si="104"/>
        <v>120</v>
      </c>
      <c r="AN125">
        <f t="shared" si="104"/>
        <v>120</v>
      </c>
      <c r="AO125">
        <f t="shared" si="104"/>
        <v>120</v>
      </c>
      <c r="AP125">
        <f t="shared" si="104"/>
        <v>120</v>
      </c>
      <c r="AQ125">
        <f t="shared" si="104"/>
        <v>120</v>
      </c>
      <c r="AR125" s="24" t="e">
        <f t="shared" si="73"/>
        <v>#DIV/0!</v>
      </c>
      <c r="AS125">
        <f t="shared" si="74"/>
        <v>180</v>
      </c>
      <c r="AT125">
        <f t="shared" si="92"/>
        <v>0</v>
      </c>
      <c r="AU125">
        <f t="shared" si="93"/>
        <v>0</v>
      </c>
      <c r="AV125">
        <f t="shared" si="75"/>
        <v>0</v>
      </c>
      <c r="AW125">
        <f t="shared" si="94"/>
        <v>0</v>
      </c>
      <c r="AY125">
        <f t="shared" si="95"/>
        <v>0</v>
      </c>
      <c r="AZ125">
        <f t="shared" si="96"/>
        <v>0</v>
      </c>
      <c r="BA125">
        <f t="shared" si="97"/>
        <v>0</v>
      </c>
      <c r="BB125">
        <f t="shared" si="76"/>
        <v>0</v>
      </c>
      <c r="BC125">
        <f t="shared" si="116"/>
        <v>0</v>
      </c>
      <c r="BD125" s="22">
        <f t="shared" si="117"/>
        <v>0</v>
      </c>
      <c r="BE125">
        <f t="shared" si="77"/>
        <v>180</v>
      </c>
      <c r="BF125">
        <f t="shared" si="105"/>
        <v>120</v>
      </c>
      <c r="BG125">
        <f t="shared" si="105"/>
        <v>120</v>
      </c>
      <c r="BH125">
        <f t="shared" si="105"/>
        <v>120</v>
      </c>
      <c r="BI125">
        <f t="shared" si="105"/>
        <v>120</v>
      </c>
      <c r="BJ125">
        <f t="shared" si="105"/>
        <v>120</v>
      </c>
      <c r="BK125" t="e">
        <f t="shared" si="79"/>
        <v>#DIV/0!</v>
      </c>
      <c r="BN125">
        <f t="shared" si="80"/>
        <v>0</v>
      </c>
      <c r="BO125">
        <f t="shared" si="81"/>
        <v>0</v>
      </c>
      <c r="BP125">
        <f t="shared" si="82"/>
        <v>0</v>
      </c>
      <c r="BZ125" s="21"/>
      <c r="CA125" s="21"/>
      <c r="CP125">
        <f t="shared" si="98"/>
        <v>130</v>
      </c>
      <c r="CQ125" s="11" t="s">
        <v>192</v>
      </c>
      <c r="CR125" s="11">
        <v>1</v>
      </c>
    </row>
    <row r="126" spans="2:96" ht="12.75">
      <c r="B126">
        <f t="shared" si="107"/>
        <v>181</v>
      </c>
      <c r="C126" s="11" t="str">
        <f t="shared" si="59"/>
        <v>1.000000</v>
      </c>
      <c r="D126" s="11">
        <f t="shared" si="60"/>
        <v>1</v>
      </c>
      <c r="E126" t="str">
        <f t="shared" si="61"/>
        <v>1.000000</v>
      </c>
      <c r="F126">
        <f t="shared" si="62"/>
        <v>1</v>
      </c>
      <c r="G126">
        <f t="shared" si="108"/>
        <v>0</v>
      </c>
      <c r="H126">
        <f t="shared" si="63"/>
        <v>0</v>
      </c>
      <c r="I126">
        <f t="shared" si="109"/>
        <v>0</v>
      </c>
      <c r="J126" s="15">
        <f t="shared" si="110"/>
        <v>0</v>
      </c>
      <c r="K126" s="15">
        <f t="shared" si="111"/>
        <v>0</v>
      </c>
      <c r="L126" s="15">
        <f t="shared" si="112"/>
        <v>0</v>
      </c>
      <c r="M126" s="16" t="e">
        <f t="shared" si="113"/>
        <v>#DIV/0!</v>
      </c>
      <c r="N126" s="16" t="e">
        <f t="shared" si="114"/>
        <v>#DIV/0!</v>
      </c>
      <c r="O126" s="16"/>
      <c r="P126" s="16"/>
      <c r="Q126" s="16"/>
      <c r="R126" s="19">
        <f t="shared" si="69"/>
        <v>181</v>
      </c>
      <c r="S126">
        <f t="shared" si="85"/>
        <v>0</v>
      </c>
      <c r="T126">
        <f t="shared" si="86"/>
        <v>0</v>
      </c>
      <c r="U126">
        <f t="shared" si="87"/>
        <v>0</v>
      </c>
      <c r="V126" s="15">
        <f t="shared" si="88"/>
        <v>0</v>
      </c>
      <c r="W126" s="15">
        <f t="shared" si="57"/>
        <v>0</v>
      </c>
      <c r="X126" s="15">
        <f t="shared" si="89"/>
        <v>0</v>
      </c>
      <c r="Y126" s="16" t="e">
        <f t="shared" si="90"/>
        <v>#DIV/0!</v>
      </c>
      <c r="Z126" s="16" t="e">
        <f t="shared" si="91"/>
        <v>#DIV/0!</v>
      </c>
      <c r="AA126" s="16"/>
      <c r="AB126" s="16"/>
      <c r="AC126" s="16"/>
      <c r="AD126">
        <f t="shared" si="115"/>
        <v>181</v>
      </c>
      <c r="AE126">
        <f t="shared" si="118"/>
        <v>120</v>
      </c>
      <c r="AF126">
        <f t="shared" si="118"/>
        <v>120</v>
      </c>
      <c r="AG126">
        <f t="shared" si="118"/>
        <v>120</v>
      </c>
      <c r="AH126">
        <f t="shared" si="118"/>
        <v>120</v>
      </c>
      <c r="AI126">
        <f t="shared" si="118"/>
        <v>120</v>
      </c>
      <c r="AJ126" t="e">
        <f t="shared" si="102"/>
        <v>#DIV/0!</v>
      </c>
      <c r="AL126" s="22">
        <f t="shared" si="71"/>
        <v>181</v>
      </c>
      <c r="AM126">
        <f t="shared" si="104"/>
        <v>120</v>
      </c>
      <c r="AN126">
        <f t="shared" si="104"/>
        <v>120</v>
      </c>
      <c r="AO126">
        <f t="shared" si="104"/>
        <v>120</v>
      </c>
      <c r="AP126">
        <f t="shared" si="104"/>
        <v>120</v>
      </c>
      <c r="AQ126">
        <f t="shared" si="104"/>
        <v>120</v>
      </c>
      <c r="AR126" s="24" t="e">
        <f t="shared" si="73"/>
        <v>#DIV/0!</v>
      </c>
      <c r="AS126">
        <f t="shared" si="74"/>
        <v>181</v>
      </c>
      <c r="AT126">
        <f t="shared" si="92"/>
        <v>0</v>
      </c>
      <c r="AU126">
        <f t="shared" si="93"/>
        <v>0</v>
      </c>
      <c r="AV126">
        <f t="shared" si="75"/>
        <v>0</v>
      </c>
      <c r="AW126">
        <f t="shared" si="94"/>
        <v>0</v>
      </c>
      <c r="AY126">
        <f t="shared" si="95"/>
        <v>0</v>
      </c>
      <c r="AZ126">
        <f t="shared" si="96"/>
        <v>0</v>
      </c>
      <c r="BA126">
        <f t="shared" si="97"/>
        <v>0</v>
      </c>
      <c r="BB126">
        <f t="shared" si="76"/>
        <v>0</v>
      </c>
      <c r="BC126">
        <f t="shared" si="116"/>
        <v>0</v>
      </c>
      <c r="BD126" s="22">
        <f t="shared" si="117"/>
        <v>0</v>
      </c>
      <c r="BE126">
        <f t="shared" si="77"/>
        <v>181</v>
      </c>
      <c r="BF126">
        <f t="shared" si="105"/>
        <v>120</v>
      </c>
      <c r="BG126">
        <f t="shared" si="105"/>
        <v>120</v>
      </c>
      <c r="BH126">
        <f t="shared" si="105"/>
        <v>120</v>
      </c>
      <c r="BI126">
        <f t="shared" si="105"/>
        <v>120</v>
      </c>
      <c r="BJ126">
        <f t="shared" si="105"/>
        <v>120</v>
      </c>
      <c r="BK126" t="e">
        <f t="shared" si="79"/>
        <v>#DIV/0!</v>
      </c>
      <c r="BN126">
        <f t="shared" si="80"/>
        <v>0</v>
      </c>
      <c r="BO126">
        <f t="shared" si="81"/>
        <v>0</v>
      </c>
      <c r="BP126">
        <f t="shared" si="82"/>
        <v>0</v>
      </c>
      <c r="BZ126" s="21"/>
      <c r="CA126" s="21"/>
      <c r="CP126">
        <f t="shared" si="98"/>
        <v>131</v>
      </c>
      <c r="CQ126" s="11" t="s">
        <v>192</v>
      </c>
      <c r="CR126" s="11">
        <v>1</v>
      </c>
    </row>
    <row r="127" spans="2:96" ht="12.75">
      <c r="B127">
        <f t="shared" si="107"/>
        <v>182</v>
      </c>
      <c r="C127" s="11" t="str">
        <f t="shared" si="59"/>
        <v>1.000000</v>
      </c>
      <c r="D127" s="11">
        <f t="shared" si="60"/>
        <v>1</v>
      </c>
      <c r="E127" t="str">
        <f t="shared" si="61"/>
        <v>1.000000</v>
      </c>
      <c r="F127">
        <f t="shared" si="62"/>
        <v>1</v>
      </c>
      <c r="G127">
        <f t="shared" si="108"/>
        <v>0</v>
      </c>
      <c r="H127">
        <f t="shared" si="63"/>
        <v>0</v>
      </c>
      <c r="I127">
        <f t="shared" si="109"/>
        <v>0</v>
      </c>
      <c r="J127" s="15">
        <f t="shared" si="110"/>
        <v>0</v>
      </c>
      <c r="K127" s="15">
        <f t="shared" si="111"/>
        <v>0</v>
      </c>
      <c r="L127" s="15">
        <f t="shared" si="112"/>
        <v>0</v>
      </c>
      <c r="M127" s="16" t="e">
        <f t="shared" si="113"/>
        <v>#DIV/0!</v>
      </c>
      <c r="N127" s="16" t="e">
        <f t="shared" si="114"/>
        <v>#DIV/0!</v>
      </c>
      <c r="O127" s="16"/>
      <c r="P127" s="16"/>
      <c r="Q127" s="16"/>
      <c r="R127" s="19">
        <f t="shared" si="69"/>
        <v>182</v>
      </c>
      <c r="S127">
        <f t="shared" si="85"/>
        <v>0</v>
      </c>
      <c r="T127">
        <f t="shared" si="86"/>
        <v>0</v>
      </c>
      <c r="U127">
        <f t="shared" si="87"/>
        <v>0</v>
      </c>
      <c r="V127" s="15">
        <f t="shared" si="88"/>
        <v>0</v>
      </c>
      <c r="W127" s="15">
        <f t="shared" si="57"/>
        <v>0</v>
      </c>
      <c r="X127" s="15">
        <f t="shared" si="89"/>
        <v>0</v>
      </c>
      <c r="Y127" s="16" t="e">
        <f t="shared" si="90"/>
        <v>#DIV/0!</v>
      </c>
      <c r="Z127" s="16" t="e">
        <f t="shared" si="91"/>
        <v>#DIV/0!</v>
      </c>
      <c r="AA127" s="16"/>
      <c r="AB127" s="16"/>
      <c r="AC127" s="16"/>
      <c r="AD127">
        <f t="shared" si="115"/>
        <v>182</v>
      </c>
      <c r="AE127">
        <f t="shared" si="118"/>
        <v>120</v>
      </c>
      <c r="AF127">
        <f t="shared" si="118"/>
        <v>120</v>
      </c>
      <c r="AG127">
        <f t="shared" si="118"/>
        <v>120</v>
      </c>
      <c r="AH127">
        <f t="shared" si="118"/>
        <v>120</v>
      </c>
      <c r="AI127">
        <f t="shared" si="118"/>
        <v>120</v>
      </c>
      <c r="AJ127" t="e">
        <f t="shared" si="102"/>
        <v>#DIV/0!</v>
      </c>
      <c r="AL127" s="22">
        <f t="shared" si="71"/>
        <v>182</v>
      </c>
      <c r="AM127">
        <f t="shared" si="104"/>
        <v>120</v>
      </c>
      <c r="AN127">
        <f t="shared" si="104"/>
        <v>120</v>
      </c>
      <c r="AO127">
        <f t="shared" si="104"/>
        <v>120</v>
      </c>
      <c r="AP127">
        <f t="shared" si="104"/>
        <v>120</v>
      </c>
      <c r="AQ127">
        <f t="shared" si="104"/>
        <v>120</v>
      </c>
      <c r="AR127" s="24" t="e">
        <f t="shared" si="73"/>
        <v>#DIV/0!</v>
      </c>
      <c r="AS127">
        <f t="shared" si="74"/>
        <v>182</v>
      </c>
      <c r="AT127">
        <f t="shared" si="92"/>
        <v>0</v>
      </c>
      <c r="AU127">
        <f t="shared" si="93"/>
        <v>0</v>
      </c>
      <c r="AV127">
        <f t="shared" si="75"/>
        <v>0</v>
      </c>
      <c r="AW127">
        <f t="shared" si="94"/>
        <v>0</v>
      </c>
      <c r="AY127">
        <f t="shared" si="95"/>
        <v>0</v>
      </c>
      <c r="AZ127">
        <f t="shared" si="96"/>
        <v>0</v>
      </c>
      <c r="BA127">
        <f t="shared" si="97"/>
        <v>0</v>
      </c>
      <c r="BB127">
        <f t="shared" si="76"/>
        <v>0</v>
      </c>
      <c r="BC127">
        <f t="shared" si="116"/>
        <v>0</v>
      </c>
      <c r="BD127" s="22">
        <f t="shared" si="117"/>
        <v>0</v>
      </c>
      <c r="BE127">
        <f t="shared" si="77"/>
        <v>182</v>
      </c>
      <c r="BF127">
        <f t="shared" si="105"/>
        <v>120</v>
      </c>
      <c r="BG127">
        <f t="shared" si="105"/>
        <v>120</v>
      </c>
      <c r="BH127">
        <f t="shared" si="105"/>
        <v>120</v>
      </c>
      <c r="BI127">
        <f t="shared" si="105"/>
        <v>120</v>
      </c>
      <c r="BJ127">
        <f t="shared" si="105"/>
        <v>120</v>
      </c>
      <c r="BK127" t="e">
        <f t="shared" si="79"/>
        <v>#DIV/0!</v>
      </c>
      <c r="BN127">
        <f t="shared" si="80"/>
        <v>0</v>
      </c>
      <c r="BO127">
        <f t="shared" si="81"/>
        <v>0</v>
      </c>
      <c r="BP127">
        <f t="shared" si="82"/>
        <v>0</v>
      </c>
      <c r="BZ127" s="21"/>
      <c r="CA127" s="21"/>
      <c r="CP127">
        <f t="shared" si="98"/>
        <v>132</v>
      </c>
      <c r="CQ127" s="11" t="s">
        <v>192</v>
      </c>
      <c r="CR127" s="11">
        <v>1</v>
      </c>
    </row>
    <row r="128" spans="2:96" ht="12.75">
      <c r="B128">
        <f t="shared" si="107"/>
        <v>183</v>
      </c>
      <c r="C128" s="11" t="str">
        <f t="shared" si="59"/>
        <v>1.000000</v>
      </c>
      <c r="D128" s="11">
        <f t="shared" si="60"/>
        <v>1</v>
      </c>
      <c r="E128" t="str">
        <f t="shared" si="61"/>
        <v>1.000000</v>
      </c>
      <c r="F128">
        <f t="shared" si="62"/>
        <v>1</v>
      </c>
      <c r="G128">
        <f t="shared" si="108"/>
        <v>0</v>
      </c>
      <c r="H128">
        <f t="shared" si="63"/>
        <v>0</v>
      </c>
      <c r="I128">
        <f t="shared" si="109"/>
        <v>0</v>
      </c>
      <c r="J128" s="15">
        <f t="shared" si="110"/>
        <v>0</v>
      </c>
      <c r="K128" s="15">
        <f t="shared" si="111"/>
        <v>0</v>
      </c>
      <c r="L128" s="15">
        <f t="shared" si="112"/>
        <v>0</v>
      </c>
      <c r="M128" s="16" t="e">
        <f t="shared" si="113"/>
        <v>#DIV/0!</v>
      </c>
      <c r="N128" s="16" t="e">
        <f t="shared" si="114"/>
        <v>#DIV/0!</v>
      </c>
      <c r="O128" s="16"/>
      <c r="P128" s="16"/>
      <c r="Q128" s="16"/>
      <c r="R128" s="19">
        <f t="shared" si="69"/>
        <v>183</v>
      </c>
      <c r="S128">
        <f t="shared" si="85"/>
        <v>0</v>
      </c>
      <c r="T128">
        <f t="shared" si="86"/>
        <v>0</v>
      </c>
      <c r="U128">
        <f t="shared" si="87"/>
        <v>0</v>
      </c>
      <c r="V128" s="15">
        <f t="shared" si="88"/>
        <v>0</v>
      </c>
      <c r="W128" s="15">
        <f t="shared" si="57"/>
        <v>0</v>
      </c>
      <c r="X128" s="15">
        <f t="shared" si="89"/>
        <v>0</v>
      </c>
      <c r="Y128" s="16" t="e">
        <f t="shared" si="90"/>
        <v>#DIV/0!</v>
      </c>
      <c r="Z128" s="16" t="e">
        <f t="shared" si="91"/>
        <v>#DIV/0!</v>
      </c>
      <c r="AA128" s="16"/>
      <c r="AB128" s="16"/>
      <c r="AC128" s="16"/>
      <c r="AD128">
        <f t="shared" si="115"/>
        <v>183</v>
      </c>
      <c r="AE128">
        <f t="shared" si="118"/>
        <v>120</v>
      </c>
      <c r="AF128">
        <f t="shared" si="118"/>
        <v>120</v>
      </c>
      <c r="AG128">
        <f t="shared" si="118"/>
        <v>120</v>
      </c>
      <c r="AH128">
        <f t="shared" si="118"/>
        <v>120</v>
      </c>
      <c r="AI128">
        <f t="shared" si="118"/>
        <v>120</v>
      </c>
      <c r="AJ128" t="e">
        <f t="shared" si="102"/>
        <v>#DIV/0!</v>
      </c>
      <c r="AL128" s="22">
        <f t="shared" si="71"/>
        <v>183</v>
      </c>
      <c r="AM128">
        <f t="shared" si="104"/>
        <v>120</v>
      </c>
      <c r="AN128">
        <f t="shared" si="104"/>
        <v>120</v>
      </c>
      <c r="AO128">
        <f t="shared" si="104"/>
        <v>120</v>
      </c>
      <c r="AP128">
        <f t="shared" si="104"/>
        <v>120</v>
      </c>
      <c r="AQ128">
        <f t="shared" si="104"/>
        <v>120</v>
      </c>
      <c r="AR128" s="24" t="e">
        <f t="shared" si="73"/>
        <v>#DIV/0!</v>
      </c>
      <c r="AS128">
        <f t="shared" si="74"/>
        <v>183</v>
      </c>
      <c r="AT128">
        <f t="shared" si="92"/>
        <v>0</v>
      </c>
      <c r="AU128">
        <f t="shared" si="93"/>
        <v>0</v>
      </c>
      <c r="AV128">
        <f t="shared" si="75"/>
        <v>0</v>
      </c>
      <c r="AW128">
        <f t="shared" si="94"/>
        <v>0</v>
      </c>
      <c r="AY128">
        <f t="shared" si="95"/>
        <v>0</v>
      </c>
      <c r="AZ128">
        <f t="shared" si="96"/>
        <v>0</v>
      </c>
      <c r="BA128">
        <f t="shared" si="97"/>
        <v>0</v>
      </c>
      <c r="BB128">
        <f t="shared" si="76"/>
        <v>0</v>
      </c>
      <c r="BC128">
        <f t="shared" si="116"/>
        <v>0</v>
      </c>
      <c r="BD128" s="22">
        <f t="shared" si="117"/>
        <v>0</v>
      </c>
      <c r="BE128">
        <f t="shared" si="77"/>
        <v>183</v>
      </c>
      <c r="BF128">
        <f t="shared" si="105"/>
        <v>120</v>
      </c>
      <c r="BG128">
        <f t="shared" si="105"/>
        <v>120</v>
      </c>
      <c r="BH128">
        <f t="shared" si="105"/>
        <v>120</v>
      </c>
      <c r="BI128">
        <f t="shared" si="105"/>
        <v>120</v>
      </c>
      <c r="BJ128">
        <f t="shared" si="105"/>
        <v>120</v>
      </c>
      <c r="BK128" t="e">
        <f t="shared" si="79"/>
        <v>#DIV/0!</v>
      </c>
      <c r="BN128">
        <f t="shared" si="80"/>
        <v>0</v>
      </c>
      <c r="BO128">
        <f t="shared" si="81"/>
        <v>0</v>
      </c>
      <c r="BP128">
        <f t="shared" si="82"/>
        <v>0</v>
      </c>
      <c r="BZ128" s="21"/>
      <c r="CA128" s="21"/>
      <c r="CP128">
        <f t="shared" si="98"/>
        <v>133</v>
      </c>
      <c r="CQ128" s="11" t="s">
        <v>192</v>
      </c>
      <c r="CR128" s="11">
        <v>1</v>
      </c>
    </row>
    <row r="129" spans="2:96" ht="12.75">
      <c r="B129">
        <f t="shared" si="107"/>
        <v>184</v>
      </c>
      <c r="C129" s="11" t="str">
        <f t="shared" si="59"/>
        <v>1.000000</v>
      </c>
      <c r="D129" s="11">
        <f t="shared" si="60"/>
        <v>1</v>
      </c>
      <c r="E129" t="str">
        <f t="shared" si="61"/>
        <v>1.000000</v>
      </c>
      <c r="F129">
        <f t="shared" si="62"/>
        <v>1</v>
      </c>
      <c r="G129">
        <f t="shared" si="108"/>
        <v>0</v>
      </c>
      <c r="H129">
        <f t="shared" si="63"/>
        <v>0</v>
      </c>
      <c r="I129">
        <f t="shared" si="109"/>
        <v>0</v>
      </c>
      <c r="J129" s="15">
        <f t="shared" si="110"/>
        <v>0</v>
      </c>
      <c r="K129" s="15">
        <f t="shared" si="111"/>
        <v>0</v>
      </c>
      <c r="L129" s="15">
        <f t="shared" si="112"/>
        <v>0</v>
      </c>
      <c r="M129" s="16" t="e">
        <f t="shared" si="113"/>
        <v>#DIV/0!</v>
      </c>
      <c r="N129" s="16" t="e">
        <f t="shared" si="114"/>
        <v>#DIV/0!</v>
      </c>
      <c r="O129" s="16"/>
      <c r="P129" s="16"/>
      <c r="Q129" s="16"/>
      <c r="R129" s="19">
        <f t="shared" si="69"/>
        <v>184</v>
      </c>
      <c r="S129">
        <f t="shared" si="85"/>
        <v>0</v>
      </c>
      <c r="T129">
        <f t="shared" si="86"/>
        <v>0</v>
      </c>
      <c r="U129">
        <f t="shared" si="87"/>
        <v>0</v>
      </c>
      <c r="V129" s="15">
        <f t="shared" si="88"/>
        <v>0</v>
      </c>
      <c r="W129" s="15">
        <f t="shared" si="57"/>
        <v>0</v>
      </c>
      <c r="X129" s="15">
        <f t="shared" si="89"/>
        <v>0</v>
      </c>
      <c r="Y129" s="16" t="e">
        <f t="shared" si="90"/>
        <v>#DIV/0!</v>
      </c>
      <c r="Z129" s="16" t="e">
        <f t="shared" si="91"/>
        <v>#DIV/0!</v>
      </c>
      <c r="AA129" s="16"/>
      <c r="AB129" s="16"/>
      <c r="AC129" s="16"/>
      <c r="AD129">
        <f t="shared" si="115"/>
        <v>184</v>
      </c>
      <c r="AE129">
        <f t="shared" si="118"/>
        <v>120</v>
      </c>
      <c r="AF129">
        <f t="shared" si="118"/>
        <v>120</v>
      </c>
      <c r="AG129">
        <f t="shared" si="118"/>
        <v>120</v>
      </c>
      <c r="AH129">
        <f t="shared" si="118"/>
        <v>120</v>
      </c>
      <c r="AI129">
        <f t="shared" si="118"/>
        <v>120</v>
      </c>
      <c r="AJ129" t="e">
        <f t="shared" si="102"/>
        <v>#DIV/0!</v>
      </c>
      <c r="AL129" s="22">
        <f t="shared" si="71"/>
        <v>184</v>
      </c>
      <c r="AM129">
        <f t="shared" si="104"/>
        <v>120</v>
      </c>
      <c r="AN129">
        <f t="shared" si="104"/>
        <v>120</v>
      </c>
      <c r="AO129">
        <f t="shared" si="104"/>
        <v>120</v>
      </c>
      <c r="AP129">
        <f t="shared" si="104"/>
        <v>120</v>
      </c>
      <c r="AQ129">
        <f t="shared" si="104"/>
        <v>120</v>
      </c>
      <c r="AR129" s="24" t="e">
        <f t="shared" si="73"/>
        <v>#DIV/0!</v>
      </c>
      <c r="AS129">
        <f t="shared" si="74"/>
        <v>184</v>
      </c>
      <c r="AT129">
        <f t="shared" si="92"/>
        <v>0</v>
      </c>
      <c r="AU129">
        <f t="shared" si="93"/>
        <v>0</v>
      </c>
      <c r="AV129">
        <f t="shared" si="75"/>
        <v>0</v>
      </c>
      <c r="AW129">
        <f t="shared" si="94"/>
        <v>0</v>
      </c>
      <c r="AY129">
        <f t="shared" si="95"/>
        <v>0</v>
      </c>
      <c r="AZ129">
        <f t="shared" si="96"/>
        <v>0</v>
      </c>
      <c r="BA129">
        <f t="shared" si="97"/>
        <v>0</v>
      </c>
      <c r="BB129">
        <f t="shared" si="76"/>
        <v>0</v>
      </c>
      <c r="BC129">
        <f t="shared" si="116"/>
        <v>0</v>
      </c>
      <c r="BD129" s="22">
        <f t="shared" si="117"/>
        <v>0</v>
      </c>
      <c r="BE129">
        <f t="shared" si="77"/>
        <v>184</v>
      </c>
      <c r="BF129">
        <f t="shared" si="105"/>
        <v>120</v>
      </c>
      <c r="BG129">
        <f t="shared" si="105"/>
        <v>120</v>
      </c>
      <c r="BH129">
        <f t="shared" si="105"/>
        <v>120</v>
      </c>
      <c r="BI129">
        <f t="shared" si="105"/>
        <v>120</v>
      </c>
      <c r="BJ129">
        <f t="shared" si="105"/>
        <v>120</v>
      </c>
      <c r="BK129" t="e">
        <f t="shared" si="79"/>
        <v>#DIV/0!</v>
      </c>
      <c r="BN129">
        <f t="shared" si="80"/>
        <v>0</v>
      </c>
      <c r="BO129">
        <f t="shared" si="81"/>
        <v>0</v>
      </c>
      <c r="BP129">
        <f t="shared" si="82"/>
        <v>0</v>
      </c>
      <c r="BZ129" s="21"/>
      <c r="CA129" s="21"/>
      <c r="CP129">
        <f t="shared" si="98"/>
        <v>134</v>
      </c>
      <c r="CQ129" s="11" t="s">
        <v>192</v>
      </c>
      <c r="CR129" s="11">
        <v>1</v>
      </c>
    </row>
  </sheetData>
  <mergeCells count="7">
    <mergeCell ref="C8:D8"/>
    <mergeCell ref="AE8:AI8"/>
    <mergeCell ref="BN8:BP8"/>
    <mergeCell ref="S8:Z8"/>
    <mergeCell ref="AM8:AQ8"/>
    <mergeCell ref="AT8:AW8"/>
    <mergeCell ref="BF8:B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 Fields Famous Brands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DavidSm</dc:creator>
  <cp:keywords/>
  <dc:description/>
  <cp:lastModifiedBy>Jocelyn Bautista</cp:lastModifiedBy>
  <dcterms:created xsi:type="dcterms:W3CDTF">2005-03-31T13:35:35Z</dcterms:created>
  <dcterms:modified xsi:type="dcterms:W3CDTF">2005-09-20T00:51:02Z</dcterms:modified>
  <cp:category/>
  <cp:version/>
  <cp:contentType/>
  <cp:contentStatus/>
</cp:coreProperties>
</file>